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QUANT_BENEFICIÁRIOS_JE" sheetId="1" r:id="rId1"/>
    <sheet name="VALOR_NORMA_JE" sheetId="2" r:id="rId2"/>
    <sheet name="UO_MEDIA_BEN-AT" sheetId="3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G40" i="33"/>
  <c r="D40"/>
  <c r="G39"/>
  <c r="C39"/>
  <c r="G38"/>
  <c r="C38"/>
  <c r="G37"/>
  <c r="C37"/>
  <c r="G36"/>
  <c r="C36"/>
  <c r="G35"/>
  <c r="C35"/>
  <c r="G34"/>
  <c r="C34"/>
  <c r="G33"/>
  <c r="C33"/>
  <c r="G32"/>
  <c r="C32"/>
  <c r="G31"/>
  <c r="C31"/>
  <c r="G30"/>
  <c r="C30"/>
  <c r="G29"/>
  <c r="C29"/>
  <c r="G28"/>
  <c r="C28"/>
  <c r="G27"/>
  <c r="C27"/>
  <c r="G26"/>
  <c r="C26"/>
  <c r="G25"/>
  <c r="C25"/>
  <c r="G24"/>
  <c r="C24"/>
  <c r="G23"/>
  <c r="C23"/>
  <c r="G22"/>
  <c r="C22"/>
  <c r="G21"/>
  <c r="C21"/>
  <c r="G20"/>
  <c r="C20"/>
  <c r="G19"/>
  <c r="C19"/>
  <c r="G18"/>
  <c r="C18"/>
  <c r="G17"/>
  <c r="C17"/>
  <c r="G16"/>
  <c r="C16"/>
  <c r="G15"/>
  <c r="C15"/>
  <c r="G14"/>
  <c r="C14"/>
  <c r="G13"/>
  <c r="C13"/>
  <c r="G12"/>
  <c r="C12"/>
  <c r="C40" s="1"/>
  <c r="E40" s="1"/>
  <c r="H40" s="1"/>
  <c r="D4"/>
  <c r="C4"/>
  <c r="E9" s="1"/>
  <c r="J12" i="32"/>
  <c r="I12"/>
  <c r="H12"/>
  <c r="G12"/>
  <c r="F12"/>
  <c r="E12"/>
  <c r="D12"/>
  <c r="J11"/>
  <c r="J12" i="31"/>
  <c r="I12"/>
  <c r="H12"/>
  <c r="G12"/>
  <c r="F12"/>
  <c r="E12"/>
  <c r="D12"/>
  <c r="J11"/>
  <c r="J12" i="30"/>
  <c r="I12"/>
  <c r="H12"/>
  <c r="G12"/>
  <c r="F12"/>
  <c r="E12"/>
  <c r="D12"/>
  <c r="J1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J12" i="25"/>
  <c r="I12"/>
  <c r="H12"/>
  <c r="G12"/>
  <c r="F12"/>
  <c r="E12"/>
  <c r="D12"/>
  <c r="J1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J12" i="20"/>
  <c r="I12"/>
  <c r="H12"/>
  <c r="G12"/>
  <c r="F12"/>
  <c r="E12"/>
  <c r="D12"/>
  <c r="J1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J12" i="15"/>
  <c r="I12"/>
  <c r="H12"/>
  <c r="G12"/>
  <c r="F12"/>
  <c r="E12"/>
  <c r="D12"/>
  <c r="J1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J12" i="11"/>
  <c r="I12"/>
  <c r="H12"/>
  <c r="G12"/>
  <c r="F12"/>
  <c r="E12"/>
  <c r="D12"/>
  <c r="J11"/>
  <c r="J12" i="10"/>
  <c r="I12"/>
  <c r="H12"/>
  <c r="G12"/>
  <c r="F12"/>
  <c r="E12"/>
  <c r="D12"/>
  <c r="J1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J12" i="5"/>
  <c r="I12"/>
  <c r="H12"/>
  <c r="G12"/>
  <c r="F12"/>
  <c r="E12"/>
  <c r="D12"/>
  <c r="J11"/>
  <c r="G12" i="4"/>
  <c r="I11"/>
  <c r="H11"/>
  <c r="J11" s="1"/>
  <c r="J12" s="1"/>
  <c r="F11"/>
  <c r="F12" s="1"/>
  <c r="E11"/>
  <c r="E12" s="1"/>
  <c r="D11"/>
  <c r="D12" s="1"/>
  <c r="G39" i="2"/>
  <c r="D39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D4"/>
  <c r="C4"/>
  <c r="I38" i="1"/>
  <c r="H38"/>
  <c r="G38"/>
  <c r="F38"/>
  <c r="E38"/>
  <c r="D38"/>
  <c r="C38"/>
  <c r="I37"/>
  <c r="H37"/>
  <c r="G37"/>
  <c r="F37"/>
  <c r="E37"/>
  <c r="D37"/>
  <c r="C37"/>
  <c r="H36"/>
  <c r="I36" s="1"/>
  <c r="G36"/>
  <c r="F36"/>
  <c r="E36"/>
  <c r="D36"/>
  <c r="C36"/>
  <c r="I35"/>
  <c r="H35"/>
  <c r="G35"/>
  <c r="F35"/>
  <c r="E35"/>
  <c r="D35"/>
  <c r="C35"/>
  <c r="I34"/>
  <c r="H34"/>
  <c r="G34"/>
  <c r="F34"/>
  <c r="E34"/>
  <c r="D34"/>
  <c r="C34"/>
  <c r="I33"/>
  <c r="H33"/>
  <c r="G33"/>
  <c r="F33"/>
  <c r="E33"/>
  <c r="D33"/>
  <c r="C33"/>
  <c r="H32"/>
  <c r="G32"/>
  <c r="I32" s="1"/>
  <c r="F32"/>
  <c r="E32"/>
  <c r="D32"/>
  <c r="C32"/>
  <c r="H31"/>
  <c r="G31"/>
  <c r="I31" s="1"/>
  <c r="F31"/>
  <c r="E31"/>
  <c r="D31"/>
  <c r="C31"/>
  <c r="I30"/>
  <c r="H30"/>
  <c r="G30"/>
  <c r="F30"/>
  <c r="E30"/>
  <c r="D30"/>
  <c r="C30"/>
  <c r="I29"/>
  <c r="H29"/>
  <c r="G29"/>
  <c r="F29"/>
  <c r="E29"/>
  <c r="D29"/>
  <c r="C29"/>
  <c r="H28"/>
  <c r="I28" s="1"/>
  <c r="G28"/>
  <c r="F28"/>
  <c r="E28"/>
  <c r="D28"/>
  <c r="C28"/>
  <c r="I27"/>
  <c r="H27"/>
  <c r="G27"/>
  <c r="F27"/>
  <c r="E27"/>
  <c r="D27"/>
  <c r="C27"/>
  <c r="I26"/>
  <c r="H26"/>
  <c r="G26"/>
  <c r="F26"/>
  <c r="E26"/>
  <c r="D26"/>
  <c r="C26"/>
  <c r="I25"/>
  <c r="H25"/>
  <c r="G25"/>
  <c r="F25"/>
  <c r="E25"/>
  <c r="D25"/>
  <c r="C25"/>
  <c r="H24"/>
  <c r="G24"/>
  <c r="I24" s="1"/>
  <c r="F24"/>
  <c r="E24"/>
  <c r="D24"/>
  <c r="C24"/>
  <c r="H23"/>
  <c r="G23"/>
  <c r="I23" s="1"/>
  <c r="F23"/>
  <c r="E23"/>
  <c r="D23"/>
  <c r="C23"/>
  <c r="I22"/>
  <c r="H22"/>
  <c r="G22"/>
  <c r="F22"/>
  <c r="E22"/>
  <c r="D22"/>
  <c r="C22"/>
  <c r="I21"/>
  <c r="H21"/>
  <c r="G21"/>
  <c r="F21"/>
  <c r="E21"/>
  <c r="D21"/>
  <c r="C21"/>
  <c r="H20"/>
  <c r="I20" s="1"/>
  <c r="G20"/>
  <c r="F20"/>
  <c r="E20"/>
  <c r="D20"/>
  <c r="C20"/>
  <c r="I19"/>
  <c r="H19"/>
  <c r="G19"/>
  <c r="F19"/>
  <c r="E19"/>
  <c r="D19"/>
  <c r="C19"/>
  <c r="I18"/>
  <c r="H18"/>
  <c r="G18"/>
  <c r="F18"/>
  <c r="E18"/>
  <c r="D18"/>
  <c r="C18"/>
  <c r="I17"/>
  <c r="H17"/>
  <c r="G17"/>
  <c r="F17"/>
  <c r="E17"/>
  <c r="D17"/>
  <c r="C17"/>
  <c r="H16"/>
  <c r="G16"/>
  <c r="I16" s="1"/>
  <c r="F16"/>
  <c r="E16"/>
  <c r="D16"/>
  <c r="C16"/>
  <c r="H15"/>
  <c r="G15"/>
  <c r="I15" s="1"/>
  <c r="F15"/>
  <c r="E15"/>
  <c r="D15"/>
  <c r="C15"/>
  <c r="I14"/>
  <c r="H14"/>
  <c r="G14"/>
  <c r="F14"/>
  <c r="F39" s="1"/>
  <c r="E14"/>
  <c r="D14"/>
  <c r="C14"/>
  <c r="I13"/>
  <c r="H13"/>
  <c r="G13"/>
  <c r="F13"/>
  <c r="E13"/>
  <c r="E39" s="1"/>
  <c r="D13"/>
  <c r="C13"/>
  <c r="H12"/>
  <c r="I12" s="1"/>
  <c r="G12"/>
  <c r="F12"/>
  <c r="E12"/>
  <c r="D12"/>
  <c r="D39" s="1"/>
  <c r="C12"/>
  <c r="I11"/>
  <c r="I39" s="1"/>
  <c r="H11"/>
  <c r="H39" s="1"/>
  <c r="G11"/>
  <c r="F11"/>
  <c r="E11"/>
  <c r="D11"/>
  <c r="C11"/>
  <c r="C39" s="1"/>
  <c r="D4"/>
  <c r="C4"/>
  <c r="E27" i="33" l="1"/>
  <c r="H27" s="1"/>
  <c r="E15"/>
  <c r="H15" s="1"/>
  <c r="E35"/>
  <c r="H35" s="1"/>
  <c r="E39"/>
  <c r="H39" s="1"/>
  <c r="E36"/>
  <c r="H36" s="1"/>
  <c r="E28"/>
  <c r="H28" s="1"/>
  <c r="E24"/>
  <c r="H24" s="1"/>
  <c r="E20"/>
  <c r="H20" s="1"/>
  <c r="E18"/>
  <c r="H18" s="1"/>
  <c r="E12"/>
  <c r="H12" s="1"/>
  <c r="E34"/>
  <c r="H34" s="1"/>
  <c r="E38"/>
  <c r="H38" s="1"/>
  <c r="E32"/>
  <c r="H32" s="1"/>
  <c r="E26"/>
  <c r="H26" s="1"/>
  <c r="E22"/>
  <c r="H22" s="1"/>
  <c r="E14"/>
  <c r="H14" s="1"/>
  <c r="E30"/>
  <c r="H30" s="1"/>
  <c r="E16"/>
  <c r="H16" s="1"/>
  <c r="E19"/>
  <c r="H19" s="1"/>
  <c r="E23"/>
  <c r="H23" s="1"/>
  <c r="E31"/>
  <c r="H31" s="1"/>
  <c r="E13"/>
  <c r="H13" s="1"/>
  <c r="E17"/>
  <c r="H17" s="1"/>
  <c r="E21"/>
  <c r="H21" s="1"/>
  <c r="E25"/>
  <c r="H25" s="1"/>
  <c r="E29"/>
  <c r="H29" s="1"/>
  <c r="E33"/>
  <c r="H33" s="1"/>
  <c r="E37"/>
  <c r="H37" s="1"/>
  <c r="H12" i="4"/>
  <c r="G39" i="1"/>
  <c r="I12" i="4"/>
</calcChain>
</file>

<file path=xl/sharedStrings.xml><?xml version="1.0" encoding="utf-8"?>
<sst xmlns="http://schemas.openxmlformats.org/spreadsheetml/2006/main" count="1454" uniqueCount="120">
  <si>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</si>
  <si>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</si>
  <si>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</si>
  <si>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</si>
  <si>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</si>
  <si>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</si>
  <si>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</si>
  <si>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</si>
  <si>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</si>
  <si>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</si>
  <si>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</si>
  <si>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</si>
  <si>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</si>
  <si>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</si>
  <si>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</si>
  <si>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</si>
  <si>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</si>
  <si>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</si>
  <si>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</si>
  <si>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</si>
  <si>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</si>
  <si>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</si>
  <si>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</si>
  <si>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</si>
  <si>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</si>
  <si>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</si>
  <si>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</si>
  <si>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</si>
  <si>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</si>
  <si>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</si>
  <si>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</si>
  <si>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</si>
  <si>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</si>
  <si>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</si>
  <si>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</si>
  <si>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</si>
  <si>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</si>
  <si>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</si>
  <si>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</si>
  <si>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</si>
  <si>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</si>
  <si>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</si>
  <si>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</si>
  <si>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</si>
  <si>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</si>
  <si>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</si>
  <si>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</si>
  <si>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</si>
  <si>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</si>
  <si>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</si>
  <si>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</si>
  <si>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</si>
  <si>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</si>
  <si>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</si>
  <si>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</si>
  <si>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</si>
  <si>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</si>
  <si>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</si>
  <si>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</si>
  <si>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</si>
  <si>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</si>
  <si>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</si>
  <si>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</si>
  <si>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</si>
  <si>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</si>
  <si>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</si>
  <si>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</si>
  <si>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</si>
  <si>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</si>
  <si>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</si>
  <si>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</si>
  <si>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</si>
  <si>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</si>
  <si>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</si>
  <si>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</si>
  <si>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</si>
  <si>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</si>
  <si>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</si>
  <si>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</si>
  <si>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</si>
  <si>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</si>
  <si>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</si>
  <si>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</si>
  <si>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</rPr>
      <t>JE</t>
    </r>
    <r>
      <rPr>
        <vertAlign val="superscript"/>
        <sz val="12"/>
        <color rgb="FFFFFFFF"/>
        <rFont val="Arial"/>
      </rPr>
      <t>1</t>
    </r>
  </si>
  <si>
    <r>
      <rPr>
        <b/>
        <sz val="13"/>
        <color rgb="FFFFFFFF"/>
        <rFont val="Arial"/>
      </rPr>
      <t>Descrição da Legislação</t>
    </r>
    <r>
      <rPr>
        <vertAlign val="superscript"/>
        <sz val="13"/>
        <color rgb="FFFFFFFF"/>
        <rFont val="Arial"/>
      </rPr>
      <t>1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</si>
  <si>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CNJ nº 3-2025, de 17.3.2025 (R$1.784,42)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</si>
  <si>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CNJ nº 2-2025, de 29.1.2025 (R$1.235,77)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</si>
  <si>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</t>
    </r>
  </si>
  <si>
    <t>-</t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</si>
  <si>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</si>
  <si>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2"/>
        <color rgb="FF000000"/>
        <rFont val="Arial"/>
      </rPr>
      <t>3)</t>
    </r>
    <r>
      <rPr>
        <sz val="12"/>
        <color rgb="FF000000"/>
        <rFont val="Arial"/>
      </rPr>
      <t xml:space="preserve"> Encontra-se vigente no âmbito da Justiça Eleitoral a Portaria Conjunta CNJ nº 3-2025, de 17.3.2025, que altera o valor 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 xml:space="preserve"> de auxílio alimentação, a ser praticado a partir do exercício financeiro de 2025, para R$1.784,42.</t>
    </r>
  </si>
  <si>
    <r>
      <rPr>
        <b/>
        <sz val="12"/>
        <color rgb="FF000000"/>
        <rFont val="Arial"/>
      </rPr>
      <t>4)</t>
    </r>
    <r>
      <rPr>
        <sz val="12"/>
        <color rgb="FF000000"/>
        <rFont val="Arial"/>
      </rPr>
      <t xml:space="preserve"> Encontra-se vigente no âmbito da Justiça Eleitoral a Portaria Conjunta CNJ nº 2-2025, de 29.1.2025, que altera o valor </t>
    </r>
    <r>
      <rPr>
        <i/>
        <sz val="12"/>
        <color rgb="FF000000"/>
        <rFont val="Arial"/>
      </rPr>
      <t xml:space="preserve">per capita </t>
    </r>
    <r>
      <rPr>
        <sz val="12"/>
        <color rgb="FF000000"/>
        <rFont val="Arial"/>
      </rPr>
      <t>de assistência pré-escolar, a serem praticados a partir do exercício financeiro de 2025, para R$1.235,77.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</si>
  <si>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</si>
  <si>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</si>
  <si>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</si>
  <si>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</si>
  <si>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</si>
  <si>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</si>
  <si>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</si>
  <si>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Segec</t>
  </si>
  <si>
    <t>JE</t>
  </si>
  <si>
    <t>AGOSTO</t>
  </si>
  <si>
    <t>2025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</si>
  <si>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</si>
  <si>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</si>
  <si>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</si>
  <si>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</si>
  <si>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CNJ nº 3-2025, de 17.3.2025 (R$1.784,42)</t>
  </si>
  <si>
    <t>Portaria Conjunta CNJ nº 2-2025, de 29.1.2025 (R$1.235,77)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</si>
  <si>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</si>
  <si>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</si>
  <si>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</si>
  <si>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</si>
  <si>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</si>
  <si>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</si>
  <si>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</si>
  <si>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</si>
  <si>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AUXÍLIO-TRANSPORTE¹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</si>
  <si>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 15.9.2025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19.9.2025.</t>
    </r>
    <r>
      <rPr>
        <sz val="12"/>
        <color rgb="FF000000"/>
        <rFont val="Arial"/>
      </rPr>
      <t xml:space="preserve"> E a legislação se aplica a todos os órgãos que compõem a Justiça Eleitoral.</t>
    </r>
  </si>
  <si>
    <r>
      <t xml:space="preserve">1)  Os dados estão de acordo com o informado pelos Tribunais Eleitorais no período compreendido entre </t>
    </r>
    <r>
      <rPr>
        <b/>
        <sz val="12"/>
        <color rgb="FF000000"/>
        <rFont val="Arial"/>
      </rPr>
      <t xml:space="preserve">15.9.2025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19.9.2025.</t>
    </r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</si>
</sst>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43" formatCode="_-* #,##0.00_-;\-* #,##0.00_-;_-* &quot;-&quot;??_-;_-@_-"/>
    <numFmt numFmtId="164" formatCode="_(* #,##0.00_);_(* \(#,##0.00\);_(* \-??_);_(@_)"/>
    <numFmt numFmtId="165" formatCode="%#,#00"/>
    <numFmt numFmtId="166" formatCode="mm/yy"/>
    <numFmt numFmtId="167" formatCode="_-* #,##0.00_-;\-* #,##0.00_-;_-* \-??_-;_-@_-"/>
    <numFmt numFmtId="168" formatCode="_-* #,##0_-;\-* #,##0_-;_-* &quot;-&quot;??_-;_-@_-"/>
    <numFmt numFmtId="169" formatCode="_-* #,##0_-;\-* #,##0_-;_-* \-??_-;_-@_-"/>
    <numFmt numFmtId="170" formatCode="_(* #,##0_);_(* \(#,##0\);_(* \-??_);_(@_)"/>
  </numFmts>
  <fonts count="4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8"/>
      <color rgb="FF003366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4"/>
      <color rgb="FF000000"/>
      <name val="Arial"/>
    </font>
    <font>
      <b/>
      <sz val="14"/>
      <color rgb="FFFFFFFF"/>
      <name val="Arial"/>
    </font>
    <font>
      <sz val="14"/>
      <color rgb="FFFFFFFF"/>
      <name val="Arial"/>
    </font>
    <font>
      <vertAlign val="superscript"/>
      <sz val="12"/>
      <color rgb="FFFFFFFF"/>
      <name val="Arial"/>
    </font>
    <font>
      <sz val="13"/>
      <color rgb="FF000000"/>
      <name val="Arial"/>
    </font>
    <font>
      <b/>
      <sz val="13"/>
      <color rgb="FFFFFFFF"/>
      <name val="Arial"/>
    </font>
    <font>
      <vertAlign val="superscript"/>
      <sz val="13"/>
      <color rgb="FFFFFFFF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i/>
      <sz val="12"/>
      <color rgb="FF000000"/>
      <name val="Arial"/>
    </font>
    <font>
      <b/>
      <sz val="10"/>
      <color rgb="FFFFFFFF"/>
      <name val="Arial"/>
    </font>
    <font>
      <b/>
      <sz val="10"/>
      <color rgb="FF0A3C0A"/>
      <name val="Arial"/>
    </font>
    <font>
      <sz val="14"/>
      <color rgb="FFFF0000"/>
      <name val="Arial"/>
    </font>
    <font>
      <b/>
      <sz val="10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2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0A3C0A"/>
        <bgColor rgb="FFCCCCFF"/>
      </patternFill>
    </fill>
    <fill>
      <patternFill patternType="solid">
        <fgColor rgb="FFFFFFCC"/>
        <bgColor rgb="FF000000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4" borderId="0"/>
    <xf numFmtId="0" fontId="1" fillId="8" borderId="0"/>
    <xf numFmtId="0" fontId="1" fillId="9" borderId="0"/>
    <xf numFmtId="0" fontId="2" fillId="10" borderId="0"/>
    <xf numFmtId="0" fontId="2" fillId="12" borderId="0"/>
    <xf numFmtId="0" fontId="2" fillId="13" borderId="0"/>
    <xf numFmtId="0" fontId="3" fillId="3" borderId="0"/>
    <xf numFmtId="2" fontId="5" fillId="0" borderId="0">
      <protection locked="0"/>
    </xf>
    <xf numFmtId="0" fontId="6" fillId="6" borderId="1"/>
    <xf numFmtId="0" fontId="6" fillId="6" borderId="1"/>
    <xf numFmtId="0" fontId="6" fillId="6" borderId="1"/>
    <xf numFmtId="0" fontId="7" fillId="14" borderId="2"/>
    <xf numFmtId="0" fontId="8" fillId="0" borderId="3"/>
    <xf numFmtId="0" fontId="8" fillId="0" borderId="3"/>
    <xf numFmtId="0" fontId="1" fillId="0" borderId="0"/>
    <xf numFmtId="0" fontId="2" fillId="15" borderId="0"/>
    <xf numFmtId="0" fontId="2" fillId="16" borderId="0"/>
    <xf numFmtId="0" fontId="2" fillId="11" borderId="0"/>
    <xf numFmtId="0" fontId="2" fillId="12" borderId="0"/>
    <xf numFmtId="0" fontId="2" fillId="12" borderId="0"/>
    <xf numFmtId="0" fontId="2" fillId="12" borderId="0"/>
    <xf numFmtId="0" fontId="9" fillId="0" borderId="4">
      <alignment horizontal="center"/>
    </xf>
    <xf numFmtId="0" fontId="11" fillId="0" borderId="6"/>
    <xf numFmtId="164" fontId="1" fillId="0" borderId="0"/>
    <xf numFmtId="0" fontId="1" fillId="0" borderId="0"/>
    <xf numFmtId="0" fontId="1" fillId="0" borderId="0"/>
    <xf numFmtId="0" fontId="9" fillId="0" borderId="4">
      <alignment horizontal="center"/>
    </xf>
    <xf numFmtId="0" fontId="1" fillId="0" borderId="0"/>
    <xf numFmtId="0" fontId="1" fillId="0" borderId="0"/>
    <xf numFmtId="0" fontId="1" fillId="0" borderId="0"/>
    <xf numFmtId="165" fontId="4" fillId="0" borderId="0">
      <protection locked="0"/>
    </xf>
    <xf numFmtId="43" fontId="42" fillId="0" borderId="0"/>
    <xf numFmtId="164" fontId="42" fillId="0" borderId="0"/>
    <xf numFmtId="164" fontId="42" fillId="0" borderId="0"/>
    <xf numFmtId="164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164" fontId="42" fillId="0" borderId="0"/>
    <xf numFmtId="43" fontId="1" fillId="0" borderId="0"/>
    <xf numFmtId="164" fontId="42" fillId="0" borderId="0"/>
    <xf numFmtId="164" fontId="42" fillId="0" borderId="0"/>
    <xf numFmtId="164" fontId="42" fillId="0" borderId="0"/>
    <xf numFmtId="0" fontId="13" fillId="0" borderId="0"/>
    <xf numFmtId="166" fontId="1" fillId="0" borderId="0"/>
    <xf numFmtId="0" fontId="10" fillId="0" borderId="5"/>
    <xf numFmtId="0" fontId="14" fillId="0" borderId="0"/>
    <xf numFmtId="0" fontId="15" fillId="0" borderId="0"/>
    <xf numFmtId="0" fontId="11" fillId="0" borderId="6"/>
    <xf numFmtId="0" fontId="12" fillId="0" borderId="7"/>
    <xf numFmtId="0" fontId="12" fillId="0" borderId="7"/>
    <xf numFmtId="0" fontId="15" fillId="0" borderId="0"/>
    <xf numFmtId="0" fontId="15" fillId="0" borderId="0"/>
    <xf numFmtId="0" fontId="14" fillId="0" borderId="0"/>
    <xf numFmtId="43" fontId="1" fillId="0" borderId="0"/>
    <xf numFmtId="164" fontId="42" fillId="0" borderId="0"/>
    <xf numFmtId="167" fontId="42" fillId="0" borderId="0"/>
    <xf numFmtId="167" fontId="42" fillId="0" borderId="0"/>
    <xf numFmtId="43" fontId="42" fillId="0" borderId="0"/>
  </cellStyleXfs>
  <cellXfs count="196">
    <xf numFmtId="0" fontId="0" fillId="0" borderId="0" xfId="0"/>
    <xf numFmtId="0" fontId="16" fillId="0" borderId="0" xfId="0" applyFont="1"/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0" fontId="17" fillId="0" borderId="0" xfId="0" applyFont="1"/>
    <xf numFmtId="0" fontId="20" fillId="17" borderId="16" xfId="0" applyFont="1" applyFill="1" applyBorder="1" applyAlignment="1">
      <alignment horizontal="center" vertical="center" wrapText="1"/>
    </xf>
    <xf numFmtId="168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41" fontId="21" fillId="0" borderId="20" xfId="0" applyNumberFormat="1" applyFont="1" applyBorder="1" applyAlignment="1">
      <alignment vertical="center" wrapText="1"/>
    </xf>
    <xf numFmtId="41" fontId="21" fillId="0" borderId="21" xfId="0" applyNumberFormat="1" applyFont="1" applyBorder="1" applyAlignment="1">
      <alignment vertical="center" wrapText="1"/>
    </xf>
    <xf numFmtId="0" fontId="21" fillId="0" borderId="22" xfId="0" applyFont="1" applyBorder="1" applyAlignment="1">
      <alignment horizontal="center" vertical="center"/>
    </xf>
    <xf numFmtId="3" fontId="21" fillId="0" borderId="23" xfId="0" applyNumberFormat="1" applyFont="1" applyBorder="1" applyAlignment="1">
      <alignment horizontal="center" vertical="center"/>
    </xf>
    <xf numFmtId="41" fontId="21" fillId="0" borderId="24" xfId="0" applyNumberFormat="1" applyFont="1" applyBorder="1" applyAlignment="1">
      <alignment vertical="center" wrapText="1"/>
    </xf>
    <xf numFmtId="41" fontId="21" fillId="0" borderId="25" xfId="0" applyNumberFormat="1" applyFont="1" applyBorder="1" applyAlignment="1">
      <alignment vertical="center" wrapText="1"/>
    </xf>
    <xf numFmtId="0" fontId="22" fillId="0" borderId="0" xfId="0" applyFont="1"/>
    <xf numFmtId="0" fontId="21" fillId="0" borderId="26" xfId="0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41" fontId="21" fillId="0" borderId="28" xfId="0" applyNumberFormat="1" applyFont="1" applyBorder="1" applyAlignment="1">
      <alignment vertical="center" wrapText="1"/>
    </xf>
    <xf numFmtId="41" fontId="21" fillId="0" borderId="29" xfId="0" applyNumberFormat="1" applyFont="1" applyBorder="1" applyAlignment="1">
      <alignment vertical="center" wrapText="1"/>
    </xf>
    <xf numFmtId="0" fontId="23" fillId="17" borderId="30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vertical="center" wrapText="1"/>
    </xf>
    <xf numFmtId="41" fontId="23" fillId="17" borderId="32" xfId="0" applyNumberFormat="1" applyFont="1" applyFill="1" applyBorder="1" applyAlignment="1">
      <alignment vertical="center" wrapText="1"/>
    </xf>
    <xf numFmtId="41" fontId="23" fillId="17" borderId="33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5" fillId="0" borderId="0" xfId="0" applyFont="1"/>
    <xf numFmtId="0" fontId="19" fillId="0" borderId="0" xfId="0" applyFont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7" fillId="0" borderId="18" xfId="0" applyFont="1" applyBorder="1" applyAlignment="1">
      <alignment horizontal="center" vertical="center"/>
    </xf>
    <xf numFmtId="3" fontId="27" fillId="0" borderId="19" xfId="0" applyNumberFormat="1" applyFont="1" applyBorder="1" applyAlignment="1">
      <alignment horizontal="center" vertical="center"/>
    </xf>
    <xf numFmtId="43" fontId="27" fillId="0" borderId="20" xfId="0" applyNumberFormat="1" applyFont="1" applyBorder="1" applyAlignment="1">
      <alignment vertical="center" wrapText="1"/>
    </xf>
    <xf numFmtId="43" fontId="27" fillId="0" borderId="21" xfId="0" applyNumberFormat="1" applyFont="1" applyBorder="1" applyAlignment="1">
      <alignment vertical="center" wrapText="1"/>
    </xf>
    <xf numFmtId="0" fontId="27" fillId="0" borderId="22" xfId="0" applyFont="1" applyBorder="1" applyAlignment="1">
      <alignment horizontal="center" vertical="center"/>
    </xf>
    <xf numFmtId="3" fontId="27" fillId="0" borderId="23" xfId="0" applyNumberFormat="1" applyFont="1" applyBorder="1" applyAlignment="1">
      <alignment horizontal="center" vertical="center"/>
    </xf>
    <xf numFmtId="43" fontId="27" fillId="0" borderId="24" xfId="0" applyNumberFormat="1" applyFont="1" applyBorder="1" applyAlignment="1">
      <alignment vertical="center" wrapText="1"/>
    </xf>
    <xf numFmtId="43" fontId="27" fillId="0" borderId="25" xfId="0" applyNumberFormat="1" applyFont="1" applyBorder="1" applyAlignment="1">
      <alignment vertical="center" wrapText="1"/>
    </xf>
    <xf numFmtId="0" fontId="27" fillId="0" borderId="26" xfId="0" applyFont="1" applyBorder="1" applyAlignment="1">
      <alignment horizontal="center" vertical="center"/>
    </xf>
    <xf numFmtId="3" fontId="27" fillId="0" borderId="27" xfId="0" applyNumberFormat="1" applyFont="1" applyBorder="1" applyAlignment="1">
      <alignment horizontal="center" vertical="center"/>
    </xf>
    <xf numFmtId="43" fontId="27" fillId="0" borderId="28" xfId="0" applyNumberFormat="1" applyFont="1" applyBorder="1" applyAlignment="1">
      <alignment vertical="center" wrapText="1"/>
    </xf>
    <xf numFmtId="43" fontId="27" fillId="0" borderId="29" xfId="0" applyNumberFormat="1" applyFont="1" applyBorder="1" applyAlignment="1">
      <alignment vertical="center" wrapText="1"/>
    </xf>
    <xf numFmtId="0" fontId="29" fillId="17" borderId="35" xfId="0" applyFont="1" applyFill="1" applyBorder="1" applyAlignment="1">
      <alignment horizontal="center" vertical="center" wrapText="1"/>
    </xf>
    <xf numFmtId="0" fontId="29" fillId="17" borderId="36" xfId="0" applyFont="1" applyFill="1" applyBorder="1" applyAlignment="1">
      <alignment horizontal="center" vertical="center" wrapText="1"/>
    </xf>
    <xf numFmtId="169" fontId="28" fillId="17" borderId="32" xfId="0" applyNumberFormat="1" applyFont="1" applyFill="1" applyBorder="1" applyAlignment="1">
      <alignment vertical="center" wrapText="1"/>
    </xf>
    <xf numFmtId="167" fontId="28" fillId="17" borderId="32" xfId="0" applyNumberFormat="1" applyFont="1" applyFill="1" applyBorder="1" applyAlignment="1">
      <alignment vertical="center" wrapText="1"/>
    </xf>
    <xf numFmtId="169" fontId="28" fillId="17" borderId="33" xfId="0" applyNumberFormat="1" applyFont="1" applyFill="1" applyBorder="1" applyAlignment="1">
      <alignment vertical="center" wrapText="1"/>
    </xf>
    <xf numFmtId="0" fontId="31" fillId="0" borderId="0" xfId="0" applyFont="1"/>
    <xf numFmtId="0" fontId="31" fillId="0" borderId="38" xfId="0" applyFont="1" applyBorder="1" applyAlignment="1">
      <alignment horizontal="left" vertical="center" wrapText="1"/>
    </xf>
    <xf numFmtId="0" fontId="31" fillId="0" borderId="38" xfId="0" applyFont="1" applyBorder="1" applyAlignment="1">
      <alignment horizontal="justify" vertical="center" wrapText="1"/>
    </xf>
    <xf numFmtId="0" fontId="31" fillId="0" borderId="38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justify" vertical="center" wrapText="1"/>
    </xf>
    <xf numFmtId="0" fontId="24" fillId="0" borderId="34" xfId="0" applyFont="1" applyBorder="1" applyAlignment="1">
      <alignment vertical="center" wrapText="1"/>
    </xf>
    <xf numFmtId="0" fontId="21" fillId="0" borderId="3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left" vertical="center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 applyProtection="1">
      <alignment horizontal="center" vertical="center" wrapText="1"/>
      <protection locked="0"/>
    </xf>
    <xf numFmtId="164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170" fontId="21" fillId="0" borderId="50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" fontId="21" fillId="0" borderId="38" xfId="0" applyNumberFormat="1" applyFont="1" applyBorder="1" applyAlignment="1">
      <alignment horizontal="center" vertical="center" wrapText="1"/>
    </xf>
    <xf numFmtId="0" fontId="0" fillId="0" borderId="0" xfId="0"/>
    <xf numFmtId="0" fontId="16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38" fillId="17" borderId="11" xfId="0" applyFont="1" applyFill="1" applyBorder="1" applyAlignment="1">
      <alignment horizontal="center" vertical="center" wrapText="1"/>
    </xf>
    <xf numFmtId="0" fontId="37" fillId="17" borderId="40" xfId="0" applyFont="1" applyFill="1" applyBorder="1" applyAlignment="1">
      <alignment horizontal="center" vertical="center" wrapText="1"/>
    </xf>
    <xf numFmtId="0" fontId="37" fillId="17" borderId="41" xfId="0" applyFont="1" applyFill="1" applyBorder="1" applyAlignment="1">
      <alignment horizontal="center" vertical="center" wrapText="1"/>
    </xf>
    <xf numFmtId="0" fontId="37" fillId="17" borderId="42" xfId="0" applyFont="1" applyFill="1" applyBorder="1" applyAlignment="1">
      <alignment horizontal="center" vertical="center" wrapText="1"/>
    </xf>
    <xf numFmtId="0" fontId="37" fillId="17" borderId="43" xfId="0" applyFont="1" applyFill="1" applyBorder="1" applyAlignment="1">
      <alignment horizontal="center" vertical="center" wrapText="1"/>
    </xf>
    <xf numFmtId="0" fontId="39" fillId="0" borderId="0" xfId="0" applyFont="1"/>
    <xf numFmtId="0" fontId="0" fillId="0" borderId="0" xfId="0" applyAlignment="1">
      <alignment vertical="center"/>
    </xf>
    <xf numFmtId="0" fontId="0" fillId="0" borderId="18" xfId="0" applyBorder="1" applyAlignment="1">
      <alignment horizontal="center" vertical="center"/>
    </xf>
    <xf numFmtId="3" fontId="0" fillId="0" borderId="44" xfId="0" applyNumberFormat="1" applyBorder="1" applyAlignment="1">
      <alignment horizontal="center" vertical="center"/>
    </xf>
    <xf numFmtId="170" fontId="0" fillId="20" borderId="20" xfId="0" applyNumberFormat="1" applyFill="1" applyBorder="1" applyAlignment="1" applyProtection="1">
      <alignment vertical="center" wrapText="1"/>
      <protection locked="0"/>
    </xf>
    <xf numFmtId="164" fontId="0" fillId="21" borderId="20" xfId="0" applyNumberFormat="1" applyFill="1" applyBorder="1" applyAlignment="1" applyProtection="1">
      <alignment vertical="center"/>
      <protection locked="0"/>
    </xf>
    <xf numFmtId="164" fontId="0" fillId="20" borderId="21" xfId="0" applyNumberFormat="1" applyFill="1" applyBorder="1" applyAlignment="1" applyProtection="1">
      <alignment vertical="center" wrapText="1"/>
      <protection locked="0"/>
    </xf>
    <xf numFmtId="43" fontId="21" fillId="18" borderId="38" xfId="0" applyNumberFormat="1" applyFont="1" applyFill="1" applyBorder="1" applyAlignment="1">
      <alignment vertical="center" wrapText="1"/>
    </xf>
    <xf numFmtId="43" fontId="0" fillId="18" borderId="38" xfId="0" applyNumberForma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170" fontId="0" fillId="20" borderId="24" xfId="0" applyNumberFormat="1" applyFill="1" applyBorder="1" applyAlignment="1" applyProtection="1">
      <alignment vertical="center" wrapText="1"/>
      <protection locked="0"/>
    </xf>
    <xf numFmtId="164" fontId="0" fillId="21" borderId="24" xfId="0" applyNumberFormat="1" applyFill="1" applyBorder="1" applyAlignment="1" applyProtection="1">
      <alignment vertical="center"/>
      <protection locked="0"/>
    </xf>
    <xf numFmtId="164" fontId="0" fillId="20" borderId="25" xfId="0" applyNumberFormat="1" applyFill="1" applyBorder="1" applyAlignment="1" applyProtection="1">
      <alignment vertical="center" wrapText="1"/>
      <protection locked="0"/>
    </xf>
    <xf numFmtId="0" fontId="0" fillId="0" borderId="46" xfId="0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170" fontId="0" fillId="20" borderId="28" xfId="0" applyNumberFormat="1" applyFill="1" applyBorder="1" applyAlignment="1" applyProtection="1">
      <alignment vertical="center" wrapText="1"/>
      <protection locked="0"/>
    </xf>
    <xf numFmtId="164" fontId="0" fillId="21" borderId="28" xfId="0" applyNumberFormat="1" applyFill="1" applyBorder="1" applyAlignment="1" applyProtection="1">
      <alignment vertical="center"/>
      <protection locked="0"/>
    </xf>
    <xf numFmtId="164" fontId="0" fillId="20" borderId="29" xfId="0" applyNumberFormat="1" applyFill="1" applyBorder="1" applyAlignment="1" applyProtection="1">
      <alignment vertical="center" wrapText="1"/>
      <protection locked="0"/>
    </xf>
    <xf numFmtId="0" fontId="37" fillId="19" borderId="31" xfId="0" applyFont="1" applyFill="1" applyBorder="1" applyAlignment="1">
      <alignment horizontal="center" vertical="center"/>
    </xf>
    <xf numFmtId="3" fontId="37" fillId="19" borderId="32" xfId="0" applyNumberFormat="1" applyFont="1" applyFill="1" applyBorder="1" applyAlignment="1">
      <alignment horizontal="center" vertical="center"/>
    </xf>
    <xf numFmtId="170" fontId="37" fillId="19" borderId="32" xfId="0" applyNumberFormat="1" applyFont="1" applyFill="1" applyBorder="1" applyAlignment="1" applyProtection="1">
      <alignment vertical="center" wrapText="1"/>
      <protection locked="0"/>
    </xf>
    <xf numFmtId="164" fontId="37" fillId="19" borderId="32" xfId="0" applyNumberFormat="1" applyFont="1" applyFill="1" applyBorder="1" applyAlignment="1" applyProtection="1">
      <alignment vertical="center" wrapText="1"/>
      <protection locked="0"/>
    </xf>
    <xf numFmtId="164" fontId="37" fillId="19" borderId="33" xfId="0" applyNumberFormat="1" applyFont="1" applyFill="1" applyBorder="1" applyAlignment="1" applyProtection="1">
      <alignment vertical="center" wrapText="1"/>
      <protection locked="0"/>
    </xf>
    <xf numFmtId="43" fontId="40" fillId="18" borderId="38" xfId="0" applyNumberFormat="1" applyFont="1" applyFill="1" applyBorder="1" applyAlignment="1" applyProtection="1">
      <alignment vertical="center" wrapText="1"/>
      <protection locked="0"/>
    </xf>
    <xf numFmtId="43" fontId="0" fillId="0" borderId="0" xfId="0" applyNumberFormat="1"/>
    <xf numFmtId="4" fontId="21" fillId="0" borderId="38" xfId="0" applyNumberFormat="1" applyFont="1" applyBorder="1" applyAlignment="1">
      <alignment horizontal="center" vertical="center" wrapText="1"/>
    </xf>
    <xf numFmtId="0" fontId="20" fillId="17" borderId="13" xfId="0" applyFont="1" applyFill="1" applyBorder="1" applyAlignment="1">
      <alignment horizontal="center" vertical="center" wrapText="1"/>
    </xf>
    <xf numFmtId="0" fontId="20" fillId="17" borderId="1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7" fillId="0" borderId="8" xfId="0" applyFont="1" applyBorder="1" applyAlignment="1">
      <alignment horizontal="center"/>
    </xf>
    <xf numFmtId="0" fontId="20" fillId="17" borderId="9" xfId="0" applyFont="1" applyFill="1" applyBorder="1" applyAlignment="1">
      <alignment horizontal="center" vertical="center" wrapText="1"/>
    </xf>
    <xf numFmtId="0" fontId="20" fillId="17" borderId="10" xfId="0" applyFont="1" applyFill="1" applyBorder="1" applyAlignment="1">
      <alignment horizontal="center" vertical="center" wrapText="1"/>
    </xf>
    <xf numFmtId="0" fontId="20" fillId="17" borderId="11" xfId="0" applyFont="1" applyFill="1" applyBorder="1" applyAlignment="1">
      <alignment horizontal="center" vertical="center" wrapText="1"/>
    </xf>
    <xf numFmtId="0" fontId="20" fillId="17" borderId="12" xfId="0" applyFont="1" applyFill="1" applyBorder="1" applyAlignment="1">
      <alignment horizontal="center" vertical="center" wrapText="1"/>
    </xf>
    <xf numFmtId="0" fontId="20" fillId="17" borderId="15" xfId="0" applyFont="1" applyFill="1" applyBorder="1" applyAlignment="1">
      <alignment horizontal="center" vertical="center" wrapText="1"/>
    </xf>
    <xf numFmtId="0" fontId="20" fillId="17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8" fillId="17" borderId="13" xfId="0" applyFont="1" applyFill="1" applyBorder="1" applyAlignment="1">
      <alignment horizontal="center" vertical="center" wrapText="1"/>
    </xf>
    <xf numFmtId="0" fontId="28" fillId="17" borderId="16" xfId="0" applyFont="1" applyFill="1" applyBorder="1" applyAlignment="1">
      <alignment horizontal="center" vertical="center" wrapText="1"/>
    </xf>
    <xf numFmtId="0" fontId="28" fillId="17" borderId="14" xfId="0" applyFont="1" applyFill="1" applyBorder="1" applyAlignment="1">
      <alignment horizontal="center" vertical="center" wrapText="1"/>
    </xf>
    <xf numFmtId="0" fontId="28" fillId="17" borderId="1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32" fillId="19" borderId="15" xfId="0" applyFont="1" applyFill="1" applyBorder="1" applyAlignment="1">
      <alignment horizontal="center" vertical="center"/>
    </xf>
    <xf numFmtId="0" fontId="32" fillId="19" borderId="37" xfId="0" applyFont="1" applyFill="1" applyBorder="1" applyAlignment="1">
      <alignment horizontal="center" vertical="center"/>
    </xf>
    <xf numFmtId="0" fontId="28" fillId="17" borderId="9" xfId="0" applyFont="1" applyFill="1" applyBorder="1" applyAlignment="1">
      <alignment horizontal="center" vertical="center" wrapText="1"/>
    </xf>
    <xf numFmtId="0" fontId="28" fillId="17" borderId="10" xfId="0" applyFont="1" applyFill="1" applyBorder="1" applyAlignment="1">
      <alignment horizontal="center" vertical="center" wrapText="1"/>
    </xf>
    <xf numFmtId="0" fontId="28" fillId="17" borderId="11" xfId="0" applyFont="1" applyFill="1" applyBorder="1" applyAlignment="1">
      <alignment horizontal="center" vertical="center" wrapText="1"/>
    </xf>
    <xf numFmtId="0" fontId="28" fillId="17" borderId="12" xfId="0" applyFont="1" applyFill="1" applyBorder="1" applyAlignment="1">
      <alignment horizontal="center" vertical="center" wrapText="1"/>
    </xf>
    <xf numFmtId="0" fontId="28" fillId="17" borderId="1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37" fillId="17" borderId="9" xfId="0" applyFont="1" applyFill="1" applyBorder="1" applyAlignment="1">
      <alignment horizontal="center" vertical="center" wrapText="1"/>
    </xf>
    <xf numFmtId="0" fontId="37" fillId="17" borderId="10" xfId="0" applyFont="1" applyFill="1" applyBorder="1" applyAlignment="1">
      <alignment horizontal="center" vertical="center" wrapText="1"/>
    </xf>
    <xf numFmtId="0" fontId="37" fillId="17" borderId="12" xfId="0" applyFont="1" applyFill="1" applyBorder="1" applyAlignment="1">
      <alignment horizontal="center" vertical="center" wrapText="1"/>
    </xf>
    <xf numFmtId="0" fontId="37" fillId="17" borderId="15" xfId="0" applyFont="1" applyFill="1" applyBorder="1" applyAlignment="1">
      <alignment horizontal="center" vertical="center" wrapText="1"/>
    </xf>
    <xf numFmtId="0" fontId="37" fillId="17" borderId="13" xfId="0" applyFont="1" applyFill="1" applyBorder="1" applyAlignment="1">
      <alignment horizontal="center" vertical="center" wrapText="1"/>
    </xf>
    <xf numFmtId="0" fontId="37" fillId="17" borderId="16" xfId="0" applyFont="1" applyFill="1" applyBorder="1" applyAlignment="1">
      <alignment horizontal="center" vertical="center" wrapText="1"/>
    </xf>
    <xf numFmtId="49" fontId="21" fillId="0" borderId="30" xfId="0" applyNumberFormat="1" applyFont="1" applyBorder="1" applyAlignment="1">
      <alignment horizontal="justify" vertical="center" wrapText="1"/>
    </xf>
    <xf numFmtId="49" fontId="21" fillId="0" borderId="50" xfId="0" applyNumberFormat="1" applyFont="1" applyBorder="1" applyAlignment="1">
      <alignment horizontal="justify" vertical="center" wrapText="1"/>
    </xf>
    <xf numFmtId="0" fontId="20" fillId="17" borderId="31" xfId="0" applyFont="1" applyFill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32" xfId="0" applyFont="1" applyFill="1" applyBorder="1" applyAlignment="1">
      <alignment horizontal="center" vertical="center" wrapText="1"/>
    </xf>
    <xf numFmtId="0" fontId="23" fillId="17" borderId="3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justify" vertical="center" wrapText="1"/>
    </xf>
  </cellXfs>
  <cellStyles count="75">
    <cellStyle name="Normal" xfId="0" builtinId="0" customBuiltin="1"/>
    <cellStyle name="Normal 10" xfId="8"/>
    <cellStyle name="Normal 11" xfId="65"/>
    <cellStyle name="Normal 12" xfId="61"/>
    <cellStyle name="Normal 13" xfId="66"/>
    <cellStyle name="Normal 14" xfId="36"/>
    <cellStyle name="Normal 15" xfId="54"/>
    <cellStyle name="Normal 16" xfId="9"/>
    <cellStyle name="Normal 17" xfId="18"/>
    <cellStyle name="Normal 18" xfId="20"/>
    <cellStyle name="Normal 19" xfId="21"/>
    <cellStyle name="Normal 2" xfId="68"/>
    <cellStyle name="Normal 20" xfId="12"/>
    <cellStyle name="Normal 21" xfId="73"/>
    <cellStyle name="Normal 22" xfId="40"/>
    <cellStyle name="Normal 23" xfId="41"/>
    <cellStyle name="Normal 24" xfId="60"/>
    <cellStyle name="Normal 25" xfId="51"/>
    <cellStyle name="Normal 26" xfId="6"/>
    <cellStyle name="Normal 27" xfId="1"/>
    <cellStyle name="Normal 28" xfId="52"/>
    <cellStyle name="Normal 29" xfId="67"/>
    <cellStyle name="Normal 3" xfId="25"/>
    <cellStyle name="Normal 30" xfId="55"/>
    <cellStyle name="Normal 31" xfId="2"/>
    <cellStyle name="Normal 32" xfId="56"/>
    <cellStyle name="Normal 33" xfId="24"/>
    <cellStyle name="Normal 34" xfId="53"/>
    <cellStyle name="Normal 35" xfId="3"/>
    <cellStyle name="Normal 36" xfId="42"/>
    <cellStyle name="Normal 37" xfId="28"/>
    <cellStyle name="Normal 38" xfId="70"/>
    <cellStyle name="Normal 39" xfId="4"/>
    <cellStyle name="Normal 4" xfId="29"/>
    <cellStyle name="Normal 40" xfId="32"/>
    <cellStyle name="Normal 41" xfId="30"/>
    <cellStyle name="Normal 42" xfId="47"/>
    <cellStyle name="Normal 43" xfId="69"/>
    <cellStyle name="Normal 44" xfId="19"/>
    <cellStyle name="Normal 45" xfId="38"/>
    <cellStyle name="Normal 46" xfId="33"/>
    <cellStyle name="Normal 47" xfId="71"/>
    <cellStyle name="Normal 48" xfId="72"/>
    <cellStyle name="Normal 49" xfId="64"/>
    <cellStyle name="Normal 5" xfId="15"/>
    <cellStyle name="Normal 50" xfId="45"/>
    <cellStyle name="Normal 51" xfId="57"/>
    <cellStyle name="Normal 52" xfId="22"/>
    <cellStyle name="Normal 53" xfId="23"/>
    <cellStyle name="Normal 54" xfId="74"/>
    <cellStyle name="Normal 55" xfId="63"/>
    <cellStyle name="Normal 56" xfId="10"/>
    <cellStyle name="Normal 57" xfId="7"/>
    <cellStyle name="Normal 58" xfId="34"/>
    <cellStyle name="Normal 59" xfId="14"/>
    <cellStyle name="Normal 6" xfId="31"/>
    <cellStyle name="Normal 60" xfId="27"/>
    <cellStyle name="Normal 61" xfId="35"/>
    <cellStyle name="Normal 62" xfId="39"/>
    <cellStyle name="Normal 63" xfId="62"/>
    <cellStyle name="Normal 64" xfId="17"/>
    <cellStyle name="Normal 65" xfId="43"/>
    <cellStyle name="Normal 66" xfId="37"/>
    <cellStyle name="Normal 67" xfId="49"/>
    <cellStyle name="Normal 68" xfId="50"/>
    <cellStyle name="Normal 69" xfId="5"/>
    <cellStyle name="Normal 7" xfId="58"/>
    <cellStyle name="Normal 70" xfId="16"/>
    <cellStyle name="Normal 71" xfId="48"/>
    <cellStyle name="Normal 72" xfId="13"/>
    <cellStyle name="Normal 73" xfId="11"/>
    <cellStyle name="Normal 74" xfId="46"/>
    <cellStyle name="Normal 8" xfId="26"/>
    <cellStyle name="Normal 9" xfId="59"/>
    <cellStyle name="Separador de milhares" xfId="44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showGridLines="0" tabSelected="1" workbookViewId="0">
      <selection activeCell="E51" sqref="E51"/>
    </sheetView>
  </sheetViews>
  <sheetFormatPr defaultRowHeight="12"/>
  <cols>
    <col min="1" max="2" width="20.7109375" style="34" customWidth="1"/>
    <col min="3" max="9" width="30.7109375" style="34" customWidth="1"/>
    <col min="10" max="16384" width="9.140625" style="34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AGOSTO</v>
      </c>
      <c r="D4" s="9" t="str">
        <f>JE!D4</f>
        <v>2025</v>
      </c>
    </row>
    <row r="5" spans="1:9" s="4" customFormat="1" ht="39.75" customHeight="1">
      <c r="A5" s="156" t="s">
        <v>6</v>
      </c>
      <c r="B5" s="156"/>
      <c r="C5" s="156"/>
      <c r="D5" s="156"/>
      <c r="E5" s="156"/>
      <c r="F5" s="156"/>
      <c r="G5" s="156"/>
      <c r="H5" s="156"/>
      <c r="I5" s="156"/>
    </row>
    <row r="6" spans="1:9" s="1" customFormat="1" ht="39.75" customHeight="1">
      <c r="A6" s="10" t="s">
        <v>7</v>
      </c>
    </row>
    <row r="7" spans="1:9" s="1" customFormat="1" ht="9" customHeight="1">
      <c r="A7" s="157"/>
      <c r="B7" s="157"/>
      <c r="C7" s="157"/>
      <c r="D7" s="157"/>
      <c r="E7" s="157"/>
      <c r="F7" s="157"/>
      <c r="G7" s="157"/>
      <c r="H7" s="157"/>
      <c r="I7" s="157"/>
    </row>
    <row r="8" spans="1:9" ht="39.75" customHeight="1">
      <c r="A8" s="158" t="s">
        <v>8</v>
      </c>
      <c r="B8" s="159"/>
      <c r="C8" s="159" t="s">
        <v>9</v>
      </c>
      <c r="D8" s="159"/>
      <c r="E8" s="159"/>
      <c r="F8" s="159"/>
      <c r="G8" s="159"/>
      <c r="H8" s="159"/>
      <c r="I8" s="160"/>
    </row>
    <row r="9" spans="1:9" ht="24.75" customHeight="1">
      <c r="A9" s="161" t="s">
        <v>10</v>
      </c>
      <c r="B9" s="153" t="s">
        <v>11</v>
      </c>
      <c r="C9" s="153" t="s">
        <v>12</v>
      </c>
      <c r="D9" s="153" t="s">
        <v>13</v>
      </c>
      <c r="E9" s="153" t="s">
        <v>14</v>
      </c>
      <c r="F9" s="153" t="s">
        <v>15</v>
      </c>
      <c r="G9" s="153" t="s">
        <v>16</v>
      </c>
      <c r="H9" s="153"/>
      <c r="I9" s="154"/>
    </row>
    <row r="10" spans="1:9" ht="24.75" customHeight="1">
      <c r="A10" s="162"/>
      <c r="B10" s="163"/>
      <c r="C10" s="163"/>
      <c r="D10" s="163"/>
      <c r="E10" s="163"/>
      <c r="F10" s="163"/>
      <c r="G10" s="11" t="s">
        <v>17</v>
      </c>
      <c r="H10" s="12" t="s">
        <v>18</v>
      </c>
      <c r="I10" s="13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919</v>
      </c>
      <c r="D11" s="16">
        <f>TSE!$E$11</f>
        <v>175</v>
      </c>
      <c r="E11" s="16">
        <f>TSE!$F$11</f>
        <v>1</v>
      </c>
      <c r="F11" s="16">
        <f>TSE!$G$11</f>
        <v>0</v>
      </c>
      <c r="G11" s="16">
        <f>TSE!$H$11</f>
        <v>1224</v>
      </c>
      <c r="H11" s="16">
        <f>TSE!$I$11</f>
        <v>2050</v>
      </c>
      <c r="I11" s="17">
        <f t="shared" ref="I11:I38" si="0">G11+H11</f>
        <v>3274</v>
      </c>
    </row>
    <row r="12" spans="1:9" ht="24.75" customHeight="1">
      <c r="A12" s="18" t="s">
        <v>22</v>
      </c>
      <c r="B12" s="19" t="s">
        <v>23</v>
      </c>
      <c r="C12" s="20">
        <f>'TRE-AC'!$D$11</f>
        <v>141</v>
      </c>
      <c r="D12" s="20">
        <f>'TRE-AC'!$E$11</f>
        <v>21</v>
      </c>
      <c r="E12" s="20">
        <f>'TRE-AC'!$F$11</f>
        <v>0</v>
      </c>
      <c r="F12" s="20">
        <f>'TRE-AC'!$G$11</f>
        <v>0</v>
      </c>
      <c r="G12" s="20">
        <f>'TRE-AC'!$H$11</f>
        <v>148</v>
      </c>
      <c r="H12" s="20">
        <f>'TRE-AC'!$I$11</f>
        <v>267</v>
      </c>
      <c r="I12" s="21">
        <f t="shared" si="0"/>
        <v>415</v>
      </c>
    </row>
    <row r="13" spans="1:9" ht="24.75" customHeight="1">
      <c r="A13" s="18" t="s">
        <v>24</v>
      </c>
      <c r="B13" s="19" t="s">
        <v>25</v>
      </c>
      <c r="C13" s="20">
        <f>'TRE-AL'!$D$11</f>
        <v>317</v>
      </c>
      <c r="D13" s="20">
        <f>'TRE-AL'!$E$11</f>
        <v>60</v>
      </c>
      <c r="E13" s="20">
        <f>'TRE-AL'!$F$11</f>
        <v>47</v>
      </c>
      <c r="F13" s="20">
        <f>'TRE-AL'!$G$11</f>
        <v>0</v>
      </c>
      <c r="G13" s="20">
        <f>'TRE-AL'!$H$11</f>
        <v>351</v>
      </c>
      <c r="H13" s="20">
        <f>'TRE-AL'!$I$11</f>
        <v>523</v>
      </c>
      <c r="I13" s="21">
        <f t="shared" si="0"/>
        <v>874</v>
      </c>
    </row>
    <row r="14" spans="1:9" ht="24.75" customHeight="1">
      <c r="A14" s="18" t="s">
        <v>26</v>
      </c>
      <c r="B14" s="19" t="s">
        <v>27</v>
      </c>
      <c r="C14" s="20">
        <f>'TRE-AM'!$D$11</f>
        <v>374</v>
      </c>
      <c r="D14" s="20">
        <f>'TRE-AM'!$E$11</f>
        <v>50</v>
      </c>
      <c r="E14" s="20">
        <f>'TRE-AM'!$F$11</f>
        <v>11</v>
      </c>
      <c r="F14" s="20">
        <f>'TRE-AM'!$G$11</f>
        <v>0</v>
      </c>
      <c r="G14" s="20">
        <f>'TRE-AM'!$H$11</f>
        <v>424</v>
      </c>
      <c r="H14" s="20">
        <f>'TRE-AM'!$I$11</f>
        <v>977</v>
      </c>
      <c r="I14" s="21">
        <f t="shared" si="0"/>
        <v>1401</v>
      </c>
    </row>
    <row r="15" spans="1:9" ht="24.75" customHeight="1">
      <c r="A15" s="18" t="s">
        <v>28</v>
      </c>
      <c r="B15" s="19" t="s">
        <v>29</v>
      </c>
      <c r="C15" s="20">
        <f>'TRE-BA'!$D$11</f>
        <v>956</v>
      </c>
      <c r="D15" s="20">
        <f>'TRE-BA'!$E$11</f>
        <v>132</v>
      </c>
      <c r="E15" s="20">
        <f>'TRE-BA'!$F$11</f>
        <v>53</v>
      </c>
      <c r="F15" s="20">
        <f>'TRE-BA'!$G$11</f>
        <v>0</v>
      </c>
      <c r="G15" s="20">
        <f>'TRE-BA'!$H$11</f>
        <v>1084</v>
      </c>
      <c r="H15" s="20">
        <f>'TRE-BA'!$I$11</f>
        <v>1156</v>
      </c>
      <c r="I15" s="21">
        <f t="shared" si="0"/>
        <v>2240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769</v>
      </c>
      <c r="D16" s="20">
        <f>'TRE-CE'!$E$11</f>
        <v>108</v>
      </c>
      <c r="E16" s="20">
        <f>'TRE-CE'!$F$11</f>
        <v>20</v>
      </c>
      <c r="F16" s="20">
        <f>'TRE-CE'!$G$11</f>
        <v>0</v>
      </c>
      <c r="G16" s="20">
        <f>'TRE-CE'!$H$11</f>
        <v>711</v>
      </c>
      <c r="H16" s="20">
        <f>'TRE-CE'!$I$11</f>
        <v>857</v>
      </c>
      <c r="I16" s="21">
        <f t="shared" si="0"/>
        <v>1568</v>
      </c>
    </row>
    <row r="17" spans="1:9" ht="24.75" customHeight="1">
      <c r="A17" s="18" t="s">
        <v>32</v>
      </c>
      <c r="B17" s="19" t="s">
        <v>33</v>
      </c>
      <c r="C17" s="20">
        <f>'TRE-DF'!$D$11</f>
        <v>274</v>
      </c>
      <c r="D17" s="20">
        <f>'TRE-DF'!$E$11</f>
        <v>44</v>
      </c>
      <c r="E17" s="20">
        <f>'TRE-DF'!$F$11</f>
        <v>7</v>
      </c>
      <c r="F17" s="20">
        <f>'TRE-DF'!$G$11</f>
        <v>0</v>
      </c>
      <c r="G17" s="20">
        <f>'TRE-DF'!$H$11</f>
        <v>404</v>
      </c>
      <c r="H17" s="20">
        <f>'TRE-DF'!$I$11</f>
        <v>685</v>
      </c>
      <c r="I17" s="21">
        <f t="shared" si="0"/>
        <v>1089</v>
      </c>
    </row>
    <row r="18" spans="1:9" ht="24.75" customHeight="1">
      <c r="A18" s="18" t="s">
        <v>34</v>
      </c>
      <c r="B18" s="19" t="s">
        <v>35</v>
      </c>
      <c r="C18" s="20">
        <f>'TRE-ES'!$D$11</f>
        <v>333</v>
      </c>
      <c r="D18" s="20">
        <f>'TRE-ES'!$E$11</f>
        <v>53</v>
      </c>
      <c r="E18" s="20">
        <f>'TRE-ES'!$F$11</f>
        <v>5</v>
      </c>
      <c r="F18" s="20">
        <f>'TRE-ES'!$G$11</f>
        <v>0</v>
      </c>
      <c r="G18" s="20">
        <f>'TRE-ES'!$H$11</f>
        <v>358</v>
      </c>
      <c r="H18" s="20">
        <f>'TRE-ES'!$I$11</f>
        <v>424</v>
      </c>
      <c r="I18" s="21">
        <f t="shared" si="0"/>
        <v>782</v>
      </c>
    </row>
    <row r="19" spans="1:9" ht="24.75" customHeight="1">
      <c r="A19" s="18" t="s">
        <v>36</v>
      </c>
      <c r="B19" s="19" t="s">
        <v>37</v>
      </c>
      <c r="C19" s="20">
        <f>'TRE-GO'!$D$11</f>
        <v>522</v>
      </c>
      <c r="D19" s="20">
        <f>'TRE-GO'!$E$11</f>
        <v>82</v>
      </c>
      <c r="E19" s="20">
        <f>'TRE-GO'!$F$11</f>
        <v>11</v>
      </c>
      <c r="F19" s="20">
        <f>'TRE-GO'!$G$11</f>
        <v>0</v>
      </c>
      <c r="G19" s="20">
        <f>'TRE-GO'!$H$11</f>
        <v>561</v>
      </c>
      <c r="H19" s="20">
        <f>'TRE-GO'!$I$11</f>
        <v>902</v>
      </c>
      <c r="I19" s="21">
        <f t="shared" si="0"/>
        <v>1463</v>
      </c>
    </row>
    <row r="20" spans="1:9" ht="24.75" customHeight="1">
      <c r="A20" s="18" t="s">
        <v>38</v>
      </c>
      <c r="B20" s="19" t="s">
        <v>39</v>
      </c>
      <c r="C20" s="20">
        <f>'TRE-MA'!$D$11</f>
        <v>568</v>
      </c>
      <c r="D20" s="20">
        <f>'TRE-MA'!$E$11</f>
        <v>132</v>
      </c>
      <c r="E20" s="20">
        <f>'TRE-MA'!$F$11</f>
        <v>6</v>
      </c>
      <c r="F20" s="20">
        <f>'TRE-MA'!$G$11</f>
        <v>0</v>
      </c>
      <c r="G20" s="20">
        <f>'TRE-MA'!$H$11</f>
        <v>576</v>
      </c>
      <c r="H20" s="20">
        <f>'TRE-MA'!$I$11</f>
        <v>1100</v>
      </c>
      <c r="I20" s="21">
        <f t="shared" si="0"/>
        <v>1676</v>
      </c>
    </row>
    <row r="21" spans="1:9" ht="24.75" customHeight="1">
      <c r="A21" s="18" t="s">
        <v>40</v>
      </c>
      <c r="B21" s="19" t="s">
        <v>41</v>
      </c>
      <c r="C21" s="20">
        <f>'TRE-MT'!$D$11</f>
        <v>323</v>
      </c>
      <c r="D21" s="20">
        <f>'TRE-MT'!$E$11</f>
        <v>62</v>
      </c>
      <c r="E21" s="20">
        <f>'TRE-MT'!$F$11</f>
        <v>0</v>
      </c>
      <c r="F21" s="20">
        <f>'TRE-MT'!$G$11</f>
        <v>0</v>
      </c>
      <c r="G21" s="20">
        <f>'TRE-MT'!$H$11</f>
        <v>342</v>
      </c>
      <c r="H21" s="20">
        <f>'TRE-MT'!$I$11</f>
        <v>568</v>
      </c>
      <c r="I21" s="21">
        <f t="shared" si="0"/>
        <v>910</v>
      </c>
    </row>
    <row r="22" spans="1:9" ht="24.75" customHeight="1">
      <c r="A22" s="18" t="s">
        <v>42</v>
      </c>
      <c r="B22" s="19" t="s">
        <v>43</v>
      </c>
      <c r="C22" s="20">
        <f>'TRE-MS'!$D$11</f>
        <v>310</v>
      </c>
      <c r="D22" s="20">
        <f>'TRE-MS'!$E$11</f>
        <v>49</v>
      </c>
      <c r="E22" s="20">
        <f>'TRE-MS'!$F$11</f>
        <v>0</v>
      </c>
      <c r="F22" s="20">
        <f>'TRE-MS'!$G$11</f>
        <v>0</v>
      </c>
      <c r="G22" s="20">
        <f>'TRE-MS'!$H$11</f>
        <v>352</v>
      </c>
      <c r="H22" s="20">
        <f>'TRE-MS'!$I$11</f>
        <v>481</v>
      </c>
      <c r="I22" s="21">
        <f t="shared" si="0"/>
        <v>833</v>
      </c>
    </row>
    <row r="23" spans="1:9" ht="24.75" customHeight="1">
      <c r="A23" s="18" t="s">
        <v>44</v>
      </c>
      <c r="B23" s="19" t="s">
        <v>45</v>
      </c>
      <c r="C23" s="20">
        <f>'TRE-MG'!$D$11</f>
        <v>1686</v>
      </c>
      <c r="D23" s="20">
        <f>'TRE-MG'!$E$11</f>
        <v>341</v>
      </c>
      <c r="E23" s="20">
        <f>'TRE-MG'!$F$11</f>
        <v>48</v>
      </c>
      <c r="F23" s="20">
        <f>'TRE-MG'!$G$11</f>
        <v>0</v>
      </c>
      <c r="G23" s="20">
        <f>'TRE-MG'!$H$11</f>
        <v>2048</v>
      </c>
      <c r="H23" s="20">
        <f>'TRE-MG'!$I$11</f>
        <v>2868</v>
      </c>
      <c r="I23" s="21">
        <f t="shared" si="0"/>
        <v>4916</v>
      </c>
    </row>
    <row r="24" spans="1:9" ht="24.75" customHeight="1">
      <c r="A24" s="18" t="s">
        <v>46</v>
      </c>
      <c r="B24" s="19" t="s">
        <v>47</v>
      </c>
      <c r="C24" s="20">
        <f>'TRE-PA'!$D$11</f>
        <v>541</v>
      </c>
      <c r="D24" s="20">
        <f>'TRE-PA'!$E$11</f>
        <v>85</v>
      </c>
      <c r="E24" s="20">
        <f>'TRE-PA'!$F$11</f>
        <v>13</v>
      </c>
      <c r="F24" s="20">
        <f>'TRE-PA'!$G$11</f>
        <v>0</v>
      </c>
      <c r="G24" s="20">
        <f>'TRE-PA'!$H$11</f>
        <v>583</v>
      </c>
      <c r="H24" s="20">
        <f>'TRE-PA'!$I$11</f>
        <v>1067</v>
      </c>
      <c r="I24" s="21">
        <f t="shared" si="0"/>
        <v>1650</v>
      </c>
    </row>
    <row r="25" spans="1:9" ht="24.75" customHeight="1">
      <c r="A25" s="18" t="s">
        <v>48</v>
      </c>
      <c r="B25" s="19" t="s">
        <v>49</v>
      </c>
      <c r="C25" s="20">
        <f>'TRE-PB'!$D$11</f>
        <v>439</v>
      </c>
      <c r="D25" s="20">
        <f>'TRE-PB'!$E$11</f>
        <v>73</v>
      </c>
      <c r="E25" s="20">
        <f>'TRE-PB'!$F$11</f>
        <v>0</v>
      </c>
      <c r="F25" s="20">
        <f>'TRE-PB'!$G$11</f>
        <v>0</v>
      </c>
      <c r="G25" s="20">
        <f>'TRE-PB'!$H$11</f>
        <v>451</v>
      </c>
      <c r="H25" s="20">
        <f>'TRE-PB'!$I$11</f>
        <v>742</v>
      </c>
      <c r="I25" s="21">
        <f t="shared" si="0"/>
        <v>1193</v>
      </c>
    </row>
    <row r="26" spans="1:9" ht="24.75" customHeight="1">
      <c r="A26" s="18" t="s">
        <v>50</v>
      </c>
      <c r="B26" s="19" t="s">
        <v>51</v>
      </c>
      <c r="C26" s="20">
        <f>'TRE-PR'!$D$11</f>
        <v>874</v>
      </c>
      <c r="D26" s="20">
        <f>'TRE-PR'!$E$11</f>
        <v>164</v>
      </c>
      <c r="E26" s="20">
        <f>'TRE-PR'!$F$11</f>
        <v>43</v>
      </c>
      <c r="F26" s="20">
        <f>'TRE-PR'!$G$11</f>
        <v>0</v>
      </c>
      <c r="G26" s="20">
        <f>'TRE-PR'!$H$11</f>
        <v>1010</v>
      </c>
      <c r="H26" s="20">
        <f>'TRE-PR'!$I$11</f>
        <v>1362</v>
      </c>
      <c r="I26" s="21">
        <f t="shared" si="0"/>
        <v>2372</v>
      </c>
    </row>
    <row r="27" spans="1:9" ht="24.75" customHeight="1">
      <c r="A27" s="18" t="s">
        <v>52</v>
      </c>
      <c r="B27" s="19" t="s">
        <v>53</v>
      </c>
      <c r="C27" s="20">
        <f>'TRE-PE'!$D$11</f>
        <v>792</v>
      </c>
      <c r="D27" s="20">
        <f>'TRE-PE'!$E$11</f>
        <v>126</v>
      </c>
      <c r="E27" s="20">
        <f>'TRE-PE'!$F$11</f>
        <v>42</v>
      </c>
      <c r="F27" s="20">
        <f>'TRE-PE'!$G$11</f>
        <v>0</v>
      </c>
      <c r="G27" s="20">
        <f>'TRE-PE'!$H$11</f>
        <v>890</v>
      </c>
      <c r="H27" s="20">
        <f>'TRE-PE'!$I$11</f>
        <v>1070</v>
      </c>
      <c r="I27" s="21">
        <f t="shared" si="0"/>
        <v>1960</v>
      </c>
    </row>
    <row r="28" spans="1:9" ht="24.75" customHeight="1">
      <c r="A28" s="18" t="s">
        <v>54</v>
      </c>
      <c r="B28" s="19" t="s">
        <v>55</v>
      </c>
      <c r="C28" s="20">
        <f>'TRE-PI'!$D$11</f>
        <v>477</v>
      </c>
      <c r="D28" s="20">
        <f>'TRE-PI'!$E$11</f>
        <v>101</v>
      </c>
      <c r="E28" s="20">
        <f>'TRE-PI'!$F$11</f>
        <v>11</v>
      </c>
      <c r="F28" s="20">
        <f>'TRE-PI'!$G$11</f>
        <v>0</v>
      </c>
      <c r="G28" s="20">
        <f>'TRE-PI'!$H$11</f>
        <v>472</v>
      </c>
      <c r="H28" s="20">
        <f>'TRE-PI'!$I$11</f>
        <v>798</v>
      </c>
      <c r="I28" s="21">
        <f t="shared" si="0"/>
        <v>1270</v>
      </c>
    </row>
    <row r="29" spans="1:9" ht="24.75" customHeight="1">
      <c r="A29" s="18" t="s">
        <v>56</v>
      </c>
      <c r="B29" s="19" t="s">
        <v>57</v>
      </c>
      <c r="C29" s="20">
        <f>'TRE-RJ'!$D$11</f>
        <v>1254</v>
      </c>
      <c r="D29" s="20">
        <f>'TRE-RJ'!$E$11</f>
        <v>174</v>
      </c>
      <c r="E29" s="20">
        <f>'TRE-RJ'!$F$11</f>
        <v>417</v>
      </c>
      <c r="F29" s="20">
        <f>'TRE-RJ'!$G$11</f>
        <v>0</v>
      </c>
      <c r="G29" s="20">
        <f>'TRE-RJ'!$H$11</f>
        <v>1629</v>
      </c>
      <c r="H29" s="20">
        <f>'TRE-RJ'!$I$11</f>
        <v>2395</v>
      </c>
      <c r="I29" s="21">
        <f t="shared" si="0"/>
        <v>4024</v>
      </c>
    </row>
    <row r="30" spans="1:9" ht="24.75" customHeight="1">
      <c r="A30" s="18" t="s">
        <v>58</v>
      </c>
      <c r="B30" s="19" t="s">
        <v>59</v>
      </c>
      <c r="C30" s="20">
        <f>'TRE-RN'!$D$11</f>
        <v>446</v>
      </c>
      <c r="D30" s="20">
        <f>'TRE-RN'!$E$11</f>
        <v>89</v>
      </c>
      <c r="E30" s="20">
        <f>'TRE-RN'!$F$11</f>
        <v>0</v>
      </c>
      <c r="F30" s="20">
        <f>'TRE-RN'!$G$11</f>
        <v>0</v>
      </c>
      <c r="G30" s="20">
        <f>'TRE-RN'!$H$11</f>
        <v>461</v>
      </c>
      <c r="H30" s="20">
        <f>'TRE-RN'!$I$11</f>
        <v>696</v>
      </c>
      <c r="I30" s="21">
        <f t="shared" si="0"/>
        <v>1157</v>
      </c>
    </row>
    <row r="31" spans="1:9" ht="24.75" customHeight="1">
      <c r="A31" s="18" t="s">
        <v>60</v>
      </c>
      <c r="B31" s="19" t="s">
        <v>61</v>
      </c>
      <c r="C31" s="20">
        <f>'TRE-RS'!$D$11</f>
        <v>795</v>
      </c>
      <c r="D31" s="20">
        <f>'TRE-RS'!$E$11</f>
        <v>111</v>
      </c>
      <c r="E31" s="20">
        <f>'TRE-RS'!$F$11</f>
        <v>41</v>
      </c>
      <c r="F31" s="20">
        <f>'TRE-RS'!$G$11</f>
        <v>0</v>
      </c>
      <c r="G31" s="20">
        <f>'TRE-RS'!$H$11</f>
        <v>916</v>
      </c>
      <c r="H31" s="20">
        <f>'TRE-RS'!$I$11</f>
        <v>1059</v>
      </c>
      <c r="I31" s="21">
        <f t="shared" si="0"/>
        <v>1975</v>
      </c>
    </row>
    <row r="32" spans="1:9" ht="24.75" customHeight="1">
      <c r="A32" s="18" t="s">
        <v>62</v>
      </c>
      <c r="B32" s="19" t="s">
        <v>63</v>
      </c>
      <c r="C32" s="20">
        <f>'TRE-RO'!$D$11</f>
        <v>252</v>
      </c>
      <c r="D32" s="20">
        <f>'TRE-RO'!$E$11</f>
        <v>50</v>
      </c>
      <c r="E32" s="20">
        <f>'TRE-RO'!$F$11</f>
        <v>0</v>
      </c>
      <c r="F32" s="20">
        <f>'TRE-RO'!$G$11</f>
        <v>0</v>
      </c>
      <c r="G32" s="20">
        <f>'TRE-RO'!$H$11</f>
        <v>239</v>
      </c>
      <c r="H32" s="20">
        <f>'TRE-RO'!$I$11</f>
        <v>364</v>
      </c>
      <c r="I32" s="21">
        <f t="shared" si="0"/>
        <v>603</v>
      </c>
    </row>
    <row r="33" spans="1:9" ht="24.75" customHeight="1">
      <c r="A33" s="18" t="s">
        <v>64</v>
      </c>
      <c r="B33" s="19" t="s">
        <v>65</v>
      </c>
      <c r="C33" s="20">
        <f>'TRE-SC'!$D$11</f>
        <v>497</v>
      </c>
      <c r="D33" s="20">
        <f>'TRE-SC'!$E$11</f>
        <v>83</v>
      </c>
      <c r="E33" s="20">
        <f>'TRE-SC'!$F$11</f>
        <v>2</v>
      </c>
      <c r="F33" s="20">
        <f>'TRE-SC'!$G$11</f>
        <v>0</v>
      </c>
      <c r="G33" s="20">
        <f>'TRE-SC'!$H$11</f>
        <v>620</v>
      </c>
      <c r="H33" s="20">
        <f>'TRE-SC'!$I$11</f>
        <v>940</v>
      </c>
      <c r="I33" s="21">
        <f t="shared" si="0"/>
        <v>1560</v>
      </c>
    </row>
    <row r="34" spans="1:9" ht="24.75" customHeight="1">
      <c r="A34" s="18" t="s">
        <v>66</v>
      </c>
      <c r="B34" s="19" t="s">
        <v>67</v>
      </c>
      <c r="C34" s="20">
        <f>'TRE-SP'!$D$11</f>
        <v>2229</v>
      </c>
      <c r="D34" s="20">
        <f>'TRE-SP'!$E$11</f>
        <v>346</v>
      </c>
      <c r="E34" s="20">
        <f>'TRE-SP'!$F$11</f>
        <v>204</v>
      </c>
      <c r="F34" s="20">
        <f>'TRE-SP'!$G$11</f>
        <v>0</v>
      </c>
      <c r="G34" s="20">
        <f>'TRE-SP'!$H$11</f>
        <v>2834</v>
      </c>
      <c r="H34" s="20">
        <f>'TRE-SP'!$I$11</f>
        <v>3590</v>
      </c>
      <c r="I34" s="21">
        <f t="shared" si="0"/>
        <v>6424</v>
      </c>
    </row>
    <row r="35" spans="1:9" ht="24.75" customHeight="1">
      <c r="A35" s="18" t="s">
        <v>68</v>
      </c>
      <c r="B35" s="19" t="s">
        <v>69</v>
      </c>
      <c r="C35" s="20">
        <f>'TRE-SE'!$D$11</f>
        <v>252</v>
      </c>
      <c r="D35" s="20">
        <f>'TRE-SE'!$E$11</f>
        <v>34</v>
      </c>
      <c r="E35" s="20">
        <f>'TRE-SE'!$F$11</f>
        <v>19</v>
      </c>
      <c r="F35" s="20">
        <f>'TRE-SE'!$G$11</f>
        <v>0</v>
      </c>
      <c r="G35" s="20">
        <f>'TRE-SE'!$H$11</f>
        <v>293</v>
      </c>
      <c r="H35" s="20">
        <f>'TRE-SE'!$I$11</f>
        <v>382</v>
      </c>
      <c r="I35" s="21">
        <f t="shared" si="0"/>
        <v>675</v>
      </c>
    </row>
    <row r="36" spans="1:9" ht="24.75" customHeight="1">
      <c r="A36" s="18" t="s">
        <v>70</v>
      </c>
      <c r="B36" s="19" t="s">
        <v>71</v>
      </c>
      <c r="C36" s="20">
        <f>'TRE-TO'!$D$11</f>
        <v>257</v>
      </c>
      <c r="D36" s="20">
        <f>'TRE-TO'!$E$11</f>
        <v>50</v>
      </c>
      <c r="E36" s="20">
        <f>'TRE-TO'!$F$11</f>
        <v>0</v>
      </c>
      <c r="F36" s="20">
        <f>'TRE-TO'!$G$11</f>
        <v>0</v>
      </c>
      <c r="G36" s="20">
        <f>'TRE-TO'!$H$11</f>
        <v>285</v>
      </c>
      <c r="H36" s="20">
        <f>'TRE-TO'!$I$11</f>
        <v>378</v>
      </c>
      <c r="I36" s="21">
        <f t="shared" si="0"/>
        <v>663</v>
      </c>
    </row>
    <row r="37" spans="1:9" ht="24.75" customHeight="1">
      <c r="A37" s="18" t="s">
        <v>72</v>
      </c>
      <c r="B37" s="19" t="s">
        <v>73</v>
      </c>
      <c r="C37" s="20">
        <f>'TRE-RR'!$D$11</f>
        <v>182</v>
      </c>
      <c r="D37" s="20">
        <f>'TRE-RR'!$E$11</f>
        <v>22</v>
      </c>
      <c r="E37" s="20">
        <f>'TRE-RR'!$F$11</f>
        <v>0</v>
      </c>
      <c r="F37" s="20">
        <f>'TRE-RR'!$G$11</f>
        <v>0</v>
      </c>
      <c r="G37" s="20">
        <f>'TRE-RR'!$H$11</f>
        <v>193</v>
      </c>
      <c r="H37" s="20">
        <f>'TRE-RR'!$I$11</f>
        <v>451</v>
      </c>
      <c r="I37" s="21">
        <f t="shared" si="0"/>
        <v>644</v>
      </c>
    </row>
    <row r="38" spans="1:9" ht="24.75" customHeight="1">
      <c r="A38" s="23" t="s">
        <v>74</v>
      </c>
      <c r="B38" s="24" t="s">
        <v>75</v>
      </c>
      <c r="C38" s="25">
        <f>'TRE-AP'!$D$11</f>
        <v>164</v>
      </c>
      <c r="D38" s="25">
        <f>'TRE-AP'!$E$11</f>
        <v>32</v>
      </c>
      <c r="E38" s="25">
        <f>'TRE-AP'!$F$11</f>
        <v>0</v>
      </c>
      <c r="F38" s="25">
        <f>'TRE-AP'!$G$11</f>
        <v>0</v>
      </c>
      <c r="G38" s="25">
        <f>'TRE-AP'!$H$11</f>
        <v>143</v>
      </c>
      <c r="H38" s="25">
        <f>'TRE-AP'!$I$11</f>
        <v>264</v>
      </c>
      <c r="I38" s="26">
        <f t="shared" si="0"/>
        <v>407</v>
      </c>
    </row>
    <row r="39" spans="1:9" ht="24.75" customHeight="1">
      <c r="A39" s="27" t="s">
        <v>19</v>
      </c>
      <c r="B39" s="28"/>
      <c r="C39" s="29">
        <f t="shared" ref="C39:I39" si="1">SUM(C11:C38)</f>
        <v>16943</v>
      </c>
      <c r="D39" s="29">
        <f t="shared" si="1"/>
        <v>2849</v>
      </c>
      <c r="E39" s="29">
        <f t="shared" si="1"/>
        <v>1001</v>
      </c>
      <c r="F39" s="29">
        <f t="shared" si="1"/>
        <v>0</v>
      </c>
      <c r="G39" s="29">
        <f t="shared" si="1"/>
        <v>19602</v>
      </c>
      <c r="H39" s="29">
        <f t="shared" si="1"/>
        <v>28416</v>
      </c>
      <c r="I39" s="30">
        <f t="shared" si="1"/>
        <v>48018</v>
      </c>
    </row>
    <row r="41" spans="1:9" s="31" customFormat="1" ht="19.5" customHeight="1">
      <c r="A41" s="32" t="s">
        <v>76</v>
      </c>
      <c r="B41" s="33"/>
      <c r="C41" s="33"/>
      <c r="D41" s="33"/>
      <c r="E41" s="33"/>
      <c r="F41" s="33"/>
      <c r="G41" s="33"/>
    </row>
    <row r="42" spans="1:9" s="31" customFormat="1" ht="19.5" customHeight="1">
      <c r="A42" s="155" t="s">
        <v>119</v>
      </c>
      <c r="B42" s="155"/>
      <c r="C42" s="155"/>
      <c r="D42" s="155"/>
      <c r="E42" s="155"/>
      <c r="F42" s="155"/>
      <c r="G42" s="155"/>
      <c r="H42" s="155"/>
      <c r="I42" s="155"/>
    </row>
  </sheetData>
  <mergeCells count="12">
    <mergeCell ref="G9:I9"/>
    <mergeCell ref="A42:I42"/>
    <mergeCell ref="A5:I5"/>
    <mergeCell ref="A7:I7"/>
    <mergeCell ref="A8:B8"/>
    <mergeCell ref="C8:I8"/>
    <mergeCell ref="A9:A10"/>
    <mergeCell ref="B9:B10"/>
    <mergeCell ref="C9:C10"/>
    <mergeCell ref="D9:D10"/>
    <mergeCell ref="E9:E10"/>
    <mergeCell ref="F9:F1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8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30</v>
      </c>
      <c r="C11" s="66" t="s">
        <v>31</v>
      </c>
      <c r="D11" s="81">
        <v>769</v>
      </c>
      <c r="E11" s="81">
        <v>108</v>
      </c>
      <c r="F11" s="81">
        <v>20</v>
      </c>
      <c r="G11" s="68">
        <v>0</v>
      </c>
      <c r="H11" s="81">
        <v>711</v>
      </c>
      <c r="I11" s="81">
        <v>857</v>
      </c>
      <c r="J11" s="69">
        <f>H11+I11</f>
        <v>1568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769</v>
      </c>
      <c r="E12" s="71">
        <f t="shared" si="0"/>
        <v>108</v>
      </c>
      <c r="F12" s="71">
        <f t="shared" si="0"/>
        <v>20</v>
      </c>
      <c r="G12" s="71">
        <f t="shared" si="0"/>
        <v>0</v>
      </c>
      <c r="H12" s="71">
        <f t="shared" si="0"/>
        <v>711</v>
      </c>
      <c r="I12" s="71">
        <f t="shared" si="0"/>
        <v>857</v>
      </c>
      <c r="J12" s="72">
        <f t="shared" si="0"/>
        <v>1568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183.27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32</v>
      </c>
      <c r="C11" s="66" t="s">
        <v>33</v>
      </c>
      <c r="D11" s="81">
        <v>274</v>
      </c>
      <c r="E11" s="81">
        <v>44</v>
      </c>
      <c r="F11" s="81">
        <v>7</v>
      </c>
      <c r="G11" s="68">
        <v>0</v>
      </c>
      <c r="H11" s="81">
        <v>404</v>
      </c>
      <c r="I11" s="81">
        <v>685</v>
      </c>
      <c r="J11" s="69">
        <f>H11+I11</f>
        <v>1089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274</v>
      </c>
      <c r="E12" s="71">
        <f t="shared" si="0"/>
        <v>44</v>
      </c>
      <c r="F12" s="71">
        <f t="shared" si="0"/>
        <v>7</v>
      </c>
      <c r="G12" s="71">
        <f t="shared" si="0"/>
        <v>0</v>
      </c>
      <c r="H12" s="71">
        <f t="shared" si="0"/>
        <v>404</v>
      </c>
      <c r="I12" s="71">
        <f t="shared" si="0"/>
        <v>685</v>
      </c>
      <c r="J12" s="72">
        <f t="shared" si="0"/>
        <v>1089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16.98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8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34</v>
      </c>
      <c r="C11" s="66" t="s">
        <v>35</v>
      </c>
      <c r="D11" s="81">
        <v>333</v>
      </c>
      <c r="E11" s="81">
        <v>53</v>
      </c>
      <c r="F11" s="81">
        <v>5</v>
      </c>
      <c r="G11" s="68">
        <v>0</v>
      </c>
      <c r="H11" s="81">
        <v>358</v>
      </c>
      <c r="I11" s="81">
        <v>424</v>
      </c>
      <c r="J11" s="69">
        <f>H11+I11</f>
        <v>782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333</v>
      </c>
      <c r="E12" s="71">
        <f t="shared" si="0"/>
        <v>53</v>
      </c>
      <c r="F12" s="71">
        <f t="shared" si="0"/>
        <v>5</v>
      </c>
      <c r="G12" s="71">
        <f t="shared" si="0"/>
        <v>0</v>
      </c>
      <c r="H12" s="71">
        <f t="shared" si="0"/>
        <v>358</v>
      </c>
      <c r="I12" s="71">
        <f t="shared" si="0"/>
        <v>424</v>
      </c>
      <c r="J12" s="72">
        <f t="shared" si="0"/>
        <v>782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172.53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36</v>
      </c>
      <c r="C11" s="66" t="s">
        <v>37</v>
      </c>
      <c r="D11" s="81">
        <v>522</v>
      </c>
      <c r="E11" s="81">
        <v>82</v>
      </c>
      <c r="F11" s="81">
        <v>11</v>
      </c>
      <c r="G11" s="68">
        <v>0</v>
      </c>
      <c r="H11" s="81">
        <v>561</v>
      </c>
      <c r="I11" s="81">
        <v>902</v>
      </c>
      <c r="J11" s="69">
        <f>H11+I11</f>
        <v>1463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522</v>
      </c>
      <c r="E12" s="71">
        <f t="shared" si="0"/>
        <v>82</v>
      </c>
      <c r="F12" s="71">
        <f t="shared" si="0"/>
        <v>11</v>
      </c>
      <c r="G12" s="71">
        <f t="shared" si="0"/>
        <v>0</v>
      </c>
      <c r="H12" s="71">
        <f t="shared" si="0"/>
        <v>561</v>
      </c>
      <c r="I12" s="71">
        <f t="shared" si="0"/>
        <v>902</v>
      </c>
      <c r="J12" s="72">
        <f t="shared" si="0"/>
        <v>1463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424.73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38</v>
      </c>
      <c r="C11" s="66" t="s">
        <v>39</v>
      </c>
      <c r="D11" s="81">
        <v>568</v>
      </c>
      <c r="E11" s="81">
        <v>132</v>
      </c>
      <c r="F11" s="81">
        <v>6</v>
      </c>
      <c r="G11" s="68">
        <v>0</v>
      </c>
      <c r="H11" s="81">
        <v>576</v>
      </c>
      <c r="I11" s="81">
        <v>1100</v>
      </c>
      <c r="J11" s="69">
        <f>H11+I11</f>
        <v>1676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568</v>
      </c>
      <c r="E12" s="71">
        <f t="shared" si="0"/>
        <v>132</v>
      </c>
      <c r="F12" s="71">
        <f t="shared" si="0"/>
        <v>6</v>
      </c>
      <c r="G12" s="71">
        <f t="shared" si="0"/>
        <v>0</v>
      </c>
      <c r="H12" s="71">
        <f t="shared" si="0"/>
        <v>576</v>
      </c>
      <c r="I12" s="71">
        <f t="shared" si="0"/>
        <v>1100</v>
      </c>
      <c r="J12" s="72">
        <f t="shared" si="0"/>
        <v>1676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607.51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8" sqref="D18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40</v>
      </c>
      <c r="C11" s="66" t="s">
        <v>41</v>
      </c>
      <c r="D11" s="81">
        <v>323</v>
      </c>
      <c r="E11" s="81">
        <v>62</v>
      </c>
      <c r="F11" s="81">
        <v>0</v>
      </c>
      <c r="G11" s="68">
        <v>0</v>
      </c>
      <c r="H11" s="81">
        <v>342</v>
      </c>
      <c r="I11" s="81">
        <v>568</v>
      </c>
      <c r="J11" s="69">
        <f>H11+I11</f>
        <v>910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323</v>
      </c>
      <c r="E12" s="71">
        <f t="shared" si="0"/>
        <v>62</v>
      </c>
      <c r="F12" s="71">
        <f t="shared" si="0"/>
        <v>0</v>
      </c>
      <c r="G12" s="71">
        <f t="shared" si="0"/>
        <v>0</v>
      </c>
      <c r="H12" s="71">
        <f t="shared" si="0"/>
        <v>342</v>
      </c>
      <c r="I12" s="71">
        <f t="shared" si="0"/>
        <v>568</v>
      </c>
      <c r="J12" s="72">
        <f t="shared" si="0"/>
        <v>910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0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42</v>
      </c>
      <c r="C11" s="66" t="s">
        <v>43</v>
      </c>
      <c r="D11" s="81">
        <v>310</v>
      </c>
      <c r="E11" s="81">
        <v>49</v>
      </c>
      <c r="F11" s="81">
        <v>0</v>
      </c>
      <c r="G11" s="68">
        <v>0</v>
      </c>
      <c r="H11" s="81">
        <v>352</v>
      </c>
      <c r="I11" s="81">
        <v>481</v>
      </c>
      <c r="J11" s="69">
        <f>H11+I11</f>
        <v>833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310</v>
      </c>
      <c r="E12" s="71">
        <f t="shared" si="0"/>
        <v>49</v>
      </c>
      <c r="F12" s="71">
        <f t="shared" si="0"/>
        <v>0</v>
      </c>
      <c r="G12" s="71">
        <f t="shared" si="0"/>
        <v>0</v>
      </c>
      <c r="H12" s="71">
        <f t="shared" si="0"/>
        <v>352</v>
      </c>
      <c r="I12" s="71">
        <f t="shared" si="0"/>
        <v>481</v>
      </c>
      <c r="J12" s="72">
        <f t="shared" si="0"/>
        <v>833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0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44</v>
      </c>
      <c r="C11" s="66" t="s">
        <v>45</v>
      </c>
      <c r="D11" s="81">
        <v>1686</v>
      </c>
      <c r="E11" s="81">
        <v>341</v>
      </c>
      <c r="F11" s="81">
        <v>48</v>
      </c>
      <c r="G11" s="68">
        <v>0</v>
      </c>
      <c r="H11" s="81">
        <v>2048</v>
      </c>
      <c r="I11" s="81">
        <v>2868</v>
      </c>
      <c r="J11" s="69">
        <f>H11+I11</f>
        <v>4916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1686</v>
      </c>
      <c r="E12" s="71">
        <f t="shared" si="0"/>
        <v>341</v>
      </c>
      <c r="F12" s="71">
        <f t="shared" si="0"/>
        <v>48</v>
      </c>
      <c r="G12" s="71">
        <f t="shared" si="0"/>
        <v>0</v>
      </c>
      <c r="H12" s="71">
        <f t="shared" si="0"/>
        <v>2048</v>
      </c>
      <c r="I12" s="71">
        <f t="shared" si="0"/>
        <v>2868</v>
      </c>
      <c r="J12" s="72">
        <f t="shared" si="0"/>
        <v>4916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468.62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46</v>
      </c>
      <c r="C11" s="66" t="s">
        <v>47</v>
      </c>
      <c r="D11" s="81">
        <v>541</v>
      </c>
      <c r="E11" s="81">
        <v>85</v>
      </c>
      <c r="F11" s="81">
        <v>13</v>
      </c>
      <c r="G11" s="68">
        <v>0</v>
      </c>
      <c r="H11" s="81">
        <v>583</v>
      </c>
      <c r="I11" s="81">
        <v>1067</v>
      </c>
      <c r="J11" s="69">
        <f>H11+I11</f>
        <v>1650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541</v>
      </c>
      <c r="E12" s="71">
        <f t="shared" si="0"/>
        <v>85</v>
      </c>
      <c r="F12" s="71">
        <f t="shared" si="0"/>
        <v>13</v>
      </c>
      <c r="G12" s="71">
        <f t="shared" si="0"/>
        <v>0</v>
      </c>
      <c r="H12" s="71">
        <f t="shared" si="0"/>
        <v>583</v>
      </c>
      <c r="I12" s="71">
        <f t="shared" si="0"/>
        <v>1067</v>
      </c>
      <c r="J12" s="72">
        <f t="shared" si="0"/>
        <v>1650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604.27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48</v>
      </c>
      <c r="C11" s="66" t="s">
        <v>49</v>
      </c>
      <c r="D11" s="81">
        <v>439</v>
      </c>
      <c r="E11" s="81">
        <v>73</v>
      </c>
      <c r="F11" s="81">
        <v>0</v>
      </c>
      <c r="G11" s="68">
        <v>0</v>
      </c>
      <c r="H11" s="81">
        <v>451</v>
      </c>
      <c r="I11" s="81">
        <v>742</v>
      </c>
      <c r="J11" s="69">
        <f>H11+I11</f>
        <v>1193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439</v>
      </c>
      <c r="E12" s="71">
        <f t="shared" si="0"/>
        <v>73</v>
      </c>
      <c r="F12" s="71">
        <f t="shared" si="0"/>
        <v>0</v>
      </c>
      <c r="G12" s="71">
        <f t="shared" si="0"/>
        <v>0</v>
      </c>
      <c r="H12" s="71">
        <f t="shared" si="0"/>
        <v>451</v>
      </c>
      <c r="I12" s="71">
        <f t="shared" si="0"/>
        <v>742</v>
      </c>
      <c r="J12" s="72">
        <f t="shared" si="0"/>
        <v>1193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0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7"/>
  <sheetViews>
    <sheetView showGridLines="0" topLeftCell="A25" workbookViewId="0">
      <selection activeCell="C48" sqref="C48"/>
    </sheetView>
  </sheetViews>
  <sheetFormatPr defaultRowHeight="12"/>
  <cols>
    <col min="1" max="2" width="20.7109375" style="34" customWidth="1"/>
    <col min="3" max="7" width="50.7109375" style="34" customWidth="1"/>
    <col min="8" max="16384" width="9.140625" style="34"/>
  </cols>
  <sheetData>
    <row r="1" spans="1:7" s="4" customFormat="1" ht="39.75" customHeight="1">
      <c r="A1" s="164" t="s">
        <v>0</v>
      </c>
      <c r="B1" s="164"/>
      <c r="C1" s="6"/>
      <c r="D1" s="6"/>
    </row>
    <row r="2" spans="1:7" s="4" customFormat="1" ht="30" customHeight="1">
      <c r="A2" s="164" t="s">
        <v>1</v>
      </c>
      <c r="B2" s="164"/>
      <c r="C2" s="7" t="s">
        <v>2</v>
      </c>
      <c r="D2" s="6"/>
    </row>
    <row r="3" spans="1:7" s="4" customFormat="1" ht="30" customHeight="1">
      <c r="A3" s="164" t="s">
        <v>3</v>
      </c>
      <c r="B3" s="164"/>
      <c r="C3" s="7" t="s">
        <v>4</v>
      </c>
      <c r="D3" s="6"/>
    </row>
    <row r="4" spans="1:7" s="4" customFormat="1" ht="30" customHeight="1">
      <c r="A4" s="164" t="s">
        <v>5</v>
      </c>
      <c r="B4" s="164"/>
      <c r="C4" s="8" t="str">
        <f>JE!C4</f>
        <v>AGOSTO</v>
      </c>
      <c r="D4" s="9" t="str">
        <f>JE!D4</f>
        <v>2025</v>
      </c>
    </row>
    <row r="5" spans="1:7" s="1" customFormat="1" ht="39.75" customHeight="1">
      <c r="A5" s="165" t="s">
        <v>6</v>
      </c>
      <c r="B5" s="165"/>
      <c r="C5" s="165"/>
      <c r="D5" s="165"/>
      <c r="E5" s="165"/>
      <c r="F5" s="165"/>
      <c r="G5" s="165"/>
    </row>
    <row r="6" spans="1:7" ht="9.75" customHeight="1">
      <c r="A6" s="36"/>
    </row>
    <row r="7" spans="1:7" s="1" customFormat="1" ht="19.5" customHeight="1">
      <c r="A7" s="170" t="s">
        <v>77</v>
      </c>
      <c r="B7" s="170"/>
      <c r="C7" s="170"/>
      <c r="D7" s="170"/>
      <c r="E7" s="170"/>
      <c r="F7" s="170"/>
      <c r="G7" s="170"/>
    </row>
    <row r="8" spans="1:7" ht="9.75" customHeight="1">
      <c r="A8" s="36"/>
    </row>
    <row r="9" spans="1:7" s="37" customFormat="1" ht="39.75" customHeight="1">
      <c r="A9" s="173" t="s">
        <v>8</v>
      </c>
      <c r="B9" s="174"/>
      <c r="C9" s="174" t="s">
        <v>78</v>
      </c>
      <c r="D9" s="174"/>
      <c r="E9" s="174"/>
      <c r="F9" s="174"/>
      <c r="G9" s="175"/>
    </row>
    <row r="10" spans="1:7" s="37" customFormat="1" ht="24.75" customHeight="1">
      <c r="A10" s="176" t="s">
        <v>10</v>
      </c>
      <c r="B10" s="166" t="s">
        <v>11</v>
      </c>
      <c r="C10" s="166" t="s">
        <v>79</v>
      </c>
      <c r="D10" s="166" t="s">
        <v>80</v>
      </c>
      <c r="E10" s="166" t="s">
        <v>81</v>
      </c>
      <c r="F10" s="166" t="s">
        <v>82</v>
      </c>
      <c r="G10" s="168" t="s">
        <v>16</v>
      </c>
    </row>
    <row r="11" spans="1:7" s="37" customFormat="1" ht="24.75" customHeight="1">
      <c r="A11" s="177"/>
      <c r="B11" s="167"/>
      <c r="C11" s="167"/>
      <c r="D11" s="167"/>
      <c r="E11" s="167"/>
      <c r="F11" s="167"/>
      <c r="G11" s="169"/>
    </row>
    <row r="12" spans="1:7" s="37" customFormat="1" ht="24.75" customHeight="1">
      <c r="A12" s="38" t="s">
        <v>20</v>
      </c>
      <c r="B12" s="39" t="s">
        <v>21</v>
      </c>
      <c r="C12" s="40">
        <f>TSE!$D$16</f>
        <v>1784.42</v>
      </c>
      <c r="D12" s="40">
        <f>TSE!$D$17</f>
        <v>1235.77</v>
      </c>
      <c r="E12" s="40">
        <v>129.99</v>
      </c>
      <c r="F12" s="40">
        <v>0</v>
      </c>
      <c r="G12" s="41">
        <f>TSE!$D$20</f>
        <v>687.9</v>
      </c>
    </row>
    <row r="13" spans="1:7" s="37" customFormat="1" ht="24.75" customHeight="1">
      <c r="A13" s="42" t="s">
        <v>22</v>
      </c>
      <c r="B13" s="43" t="s">
        <v>23</v>
      </c>
      <c r="C13" s="44">
        <f>'TRE-AC'!$D$16</f>
        <v>1784.42</v>
      </c>
      <c r="D13" s="44">
        <f>'TRE-AC'!$D$17</f>
        <v>1235.77</v>
      </c>
      <c r="E13" s="44">
        <v>0</v>
      </c>
      <c r="F13" s="44">
        <v>0</v>
      </c>
      <c r="G13" s="45">
        <f>'TRE-AC'!$D$20</f>
        <v>687.9</v>
      </c>
    </row>
    <row r="14" spans="1:7" s="37" customFormat="1" ht="24.75" customHeight="1">
      <c r="A14" s="42" t="s">
        <v>24</v>
      </c>
      <c r="B14" s="43" t="s">
        <v>25</v>
      </c>
      <c r="C14" s="44">
        <f>'TRE-AL'!$D$16</f>
        <v>1784.42</v>
      </c>
      <c r="D14" s="44">
        <f>'TRE-AL'!$D$17</f>
        <v>1235.77</v>
      </c>
      <c r="E14" s="44">
        <v>428.4</v>
      </c>
      <c r="F14" s="44">
        <v>0</v>
      </c>
      <c r="G14" s="45">
        <f>'TRE-AL'!$D$20</f>
        <v>687.9</v>
      </c>
    </row>
    <row r="15" spans="1:7" s="37" customFormat="1" ht="24.75" customHeight="1">
      <c r="A15" s="42" t="s">
        <v>26</v>
      </c>
      <c r="B15" s="43" t="s">
        <v>27</v>
      </c>
      <c r="C15" s="44">
        <f>'TRE-AM'!$D$16</f>
        <v>1784.42</v>
      </c>
      <c r="D15" s="44">
        <f>'TRE-AM'!$D$17</f>
        <v>1235.77</v>
      </c>
      <c r="E15" s="44">
        <v>1431.15</v>
      </c>
      <c r="F15" s="44">
        <v>0</v>
      </c>
      <c r="G15" s="45">
        <f>'TRE-AM'!$D$20</f>
        <v>687.9</v>
      </c>
    </row>
    <row r="16" spans="1:7" s="37" customFormat="1" ht="24.75" customHeight="1">
      <c r="A16" s="42" t="s">
        <v>28</v>
      </c>
      <c r="B16" s="43" t="s">
        <v>29</v>
      </c>
      <c r="C16" s="44">
        <f>'TRE-BA'!$D$16</f>
        <v>1784.42</v>
      </c>
      <c r="D16" s="44">
        <f>'TRE-BA'!$D$17</f>
        <v>1235.77</v>
      </c>
      <c r="E16" s="44">
        <v>724.34</v>
      </c>
      <c r="F16" s="44">
        <v>0</v>
      </c>
      <c r="G16" s="45">
        <f>'TRE-BA'!$D$20</f>
        <v>687.9</v>
      </c>
    </row>
    <row r="17" spans="1:7" s="37" customFormat="1" ht="24.75" customHeight="1">
      <c r="A17" s="42" t="s">
        <v>30</v>
      </c>
      <c r="B17" s="43" t="s">
        <v>31</v>
      </c>
      <c r="C17" s="44">
        <f>'TRE-CE'!$D$16</f>
        <v>1784.42</v>
      </c>
      <c r="D17" s="44">
        <f>'TRE-CE'!$D$17</f>
        <v>1235.77</v>
      </c>
      <c r="E17" s="44">
        <v>183.27</v>
      </c>
      <c r="F17" s="44">
        <v>0</v>
      </c>
      <c r="G17" s="45">
        <f>'TRE-CE'!$D$20</f>
        <v>687.9</v>
      </c>
    </row>
    <row r="18" spans="1:7" s="37" customFormat="1" ht="24.75" customHeight="1">
      <c r="A18" s="42" t="s">
        <v>32</v>
      </c>
      <c r="B18" s="43" t="s">
        <v>33</v>
      </c>
      <c r="C18" s="44">
        <f>'TRE-DF'!$D$16</f>
        <v>1784.42</v>
      </c>
      <c r="D18" s="44">
        <f>'TRE-DF'!$D$17</f>
        <v>1235.77</v>
      </c>
      <c r="E18" s="44">
        <v>16.98</v>
      </c>
      <c r="F18" s="44">
        <v>0</v>
      </c>
      <c r="G18" s="45">
        <f>'TRE-DF'!$D$20</f>
        <v>687.9</v>
      </c>
    </row>
    <row r="19" spans="1:7" s="37" customFormat="1" ht="24.75" customHeight="1">
      <c r="A19" s="42" t="s">
        <v>34</v>
      </c>
      <c r="B19" s="43" t="s">
        <v>35</v>
      </c>
      <c r="C19" s="44">
        <f>'TRE-ES'!$D$16</f>
        <v>1784.42</v>
      </c>
      <c r="D19" s="44">
        <f>'TRE-ES'!$D$17</f>
        <v>1235.77</v>
      </c>
      <c r="E19" s="44">
        <v>172.53</v>
      </c>
      <c r="F19" s="44">
        <v>0</v>
      </c>
      <c r="G19" s="45">
        <f>'TRE-ES'!$D$20</f>
        <v>687.9</v>
      </c>
    </row>
    <row r="20" spans="1:7" s="37" customFormat="1" ht="24.75" customHeight="1">
      <c r="A20" s="42" t="s">
        <v>36</v>
      </c>
      <c r="B20" s="43" t="s">
        <v>37</v>
      </c>
      <c r="C20" s="44">
        <f>'TRE-GO'!$D$16</f>
        <v>1784.42</v>
      </c>
      <c r="D20" s="44">
        <f>'TRE-GO'!$D$17</f>
        <v>1235.77</v>
      </c>
      <c r="E20" s="44">
        <v>424.73</v>
      </c>
      <c r="F20" s="44">
        <v>0</v>
      </c>
      <c r="G20" s="45">
        <f>'TRE-GO'!$D$20</f>
        <v>687.9</v>
      </c>
    </row>
    <row r="21" spans="1:7" s="37" customFormat="1" ht="24.75" customHeight="1">
      <c r="A21" s="42" t="s">
        <v>38</v>
      </c>
      <c r="B21" s="43" t="s">
        <v>39</v>
      </c>
      <c r="C21" s="44">
        <f>'TRE-MA'!$D$16</f>
        <v>1784.42</v>
      </c>
      <c r="D21" s="44">
        <f>'TRE-MA'!$D$17</f>
        <v>1235.77</v>
      </c>
      <c r="E21" s="44">
        <v>607.51</v>
      </c>
      <c r="F21" s="44">
        <v>0</v>
      </c>
      <c r="G21" s="45">
        <f>'TRE-MA'!$D$20</f>
        <v>687.9</v>
      </c>
    </row>
    <row r="22" spans="1:7" s="37" customFormat="1" ht="24.75" customHeight="1">
      <c r="A22" s="42" t="s">
        <v>40</v>
      </c>
      <c r="B22" s="43" t="s">
        <v>41</v>
      </c>
      <c r="C22" s="44">
        <f>'TRE-MT'!$D$16</f>
        <v>1784.42</v>
      </c>
      <c r="D22" s="44">
        <f>'TRE-MT'!$D$17</f>
        <v>1235.77</v>
      </c>
      <c r="E22" s="44">
        <v>0</v>
      </c>
      <c r="F22" s="44">
        <v>0</v>
      </c>
      <c r="G22" s="45">
        <f>'TRE-MT'!$D$20</f>
        <v>687.9</v>
      </c>
    </row>
    <row r="23" spans="1:7" s="37" customFormat="1" ht="24.75" customHeight="1">
      <c r="A23" s="42" t="s">
        <v>42</v>
      </c>
      <c r="B23" s="43" t="s">
        <v>43</v>
      </c>
      <c r="C23" s="44">
        <f>'TRE-MS'!$D$16</f>
        <v>1784.42</v>
      </c>
      <c r="D23" s="44">
        <f>'TRE-MS'!$D$17</f>
        <v>1235.77</v>
      </c>
      <c r="E23" s="44">
        <v>0</v>
      </c>
      <c r="F23" s="44">
        <v>0</v>
      </c>
      <c r="G23" s="45">
        <f>'TRE-MS'!$D$20</f>
        <v>687.9</v>
      </c>
    </row>
    <row r="24" spans="1:7" s="37" customFormat="1" ht="24.75" customHeight="1">
      <c r="A24" s="42" t="s">
        <v>44</v>
      </c>
      <c r="B24" s="43" t="s">
        <v>45</v>
      </c>
      <c r="C24" s="44">
        <f>'TRE-MG'!$D$16</f>
        <v>1784.42</v>
      </c>
      <c r="D24" s="44">
        <f>'TRE-MG'!$D$17</f>
        <v>1235.77</v>
      </c>
      <c r="E24" s="44">
        <v>468.62</v>
      </c>
      <c r="F24" s="44">
        <v>0</v>
      </c>
      <c r="G24" s="45">
        <f>'TRE-MG'!$D$20</f>
        <v>687.9</v>
      </c>
    </row>
    <row r="25" spans="1:7" s="37" customFormat="1" ht="24.75" customHeight="1">
      <c r="A25" s="42" t="s">
        <v>46</v>
      </c>
      <c r="B25" s="43" t="s">
        <v>47</v>
      </c>
      <c r="C25" s="44">
        <f>'TRE-PA'!$D$16</f>
        <v>1784.42</v>
      </c>
      <c r="D25" s="44">
        <f>'TRE-PA'!$D$17</f>
        <v>1235.77</v>
      </c>
      <c r="E25" s="44">
        <v>604.27</v>
      </c>
      <c r="F25" s="44">
        <v>0</v>
      </c>
      <c r="G25" s="45">
        <f>'TRE-PA'!$D$20</f>
        <v>687.9</v>
      </c>
    </row>
    <row r="26" spans="1:7" s="37" customFormat="1" ht="24.75" customHeight="1">
      <c r="A26" s="42" t="s">
        <v>48</v>
      </c>
      <c r="B26" s="43" t="s">
        <v>49</v>
      </c>
      <c r="C26" s="44">
        <f>'TRE-PB'!$D$16</f>
        <v>1784.42</v>
      </c>
      <c r="D26" s="44">
        <f>'TRE-PB'!$D$17</f>
        <v>1235.77</v>
      </c>
      <c r="E26" s="44">
        <v>0</v>
      </c>
      <c r="F26" s="44">
        <v>0</v>
      </c>
      <c r="G26" s="45">
        <f>'TRE-PB'!$D$20</f>
        <v>687.9</v>
      </c>
    </row>
    <row r="27" spans="1:7" s="37" customFormat="1" ht="24.75" customHeight="1">
      <c r="A27" s="42" t="s">
        <v>50</v>
      </c>
      <c r="B27" s="43" t="s">
        <v>51</v>
      </c>
      <c r="C27" s="44">
        <f>'TRE-PR'!$D$16</f>
        <v>1784.42</v>
      </c>
      <c r="D27" s="44">
        <f>'TRE-PR'!$D$17</f>
        <v>1235.77</v>
      </c>
      <c r="E27" s="44">
        <v>528.14</v>
      </c>
      <c r="F27" s="44">
        <v>0</v>
      </c>
      <c r="G27" s="45">
        <f>'TRE-PR'!$D$20</f>
        <v>687.9</v>
      </c>
    </row>
    <row r="28" spans="1:7" s="37" customFormat="1" ht="24.75" customHeight="1">
      <c r="A28" s="42" t="s">
        <v>52</v>
      </c>
      <c r="B28" s="43" t="s">
        <v>53</v>
      </c>
      <c r="C28" s="44">
        <f>'TRE-PE'!$D$16</f>
        <v>1784.42</v>
      </c>
      <c r="D28" s="44">
        <f>'TRE-PE'!$D$17</f>
        <v>1235.77</v>
      </c>
      <c r="E28" s="44">
        <v>785.18</v>
      </c>
      <c r="F28" s="44">
        <v>0</v>
      </c>
      <c r="G28" s="45">
        <f>'TRE-PE'!$D$20</f>
        <v>687.9</v>
      </c>
    </row>
    <row r="29" spans="1:7" s="37" customFormat="1" ht="24.75" customHeight="1">
      <c r="A29" s="42" t="s">
        <v>54</v>
      </c>
      <c r="B29" s="43" t="s">
        <v>55</v>
      </c>
      <c r="C29" s="44">
        <f>'TRE-PI'!$D$16</f>
        <v>1784.42</v>
      </c>
      <c r="D29" s="44">
        <f>'TRE-PI'!$D$17</f>
        <v>1235.77</v>
      </c>
      <c r="E29" s="44">
        <v>656.29</v>
      </c>
      <c r="F29" s="44">
        <v>0</v>
      </c>
      <c r="G29" s="45">
        <f>'TRE-PI'!$D$20</f>
        <v>687.9</v>
      </c>
    </row>
    <row r="30" spans="1:7" s="37" customFormat="1" ht="24.75" customHeight="1">
      <c r="A30" s="42" t="s">
        <v>56</v>
      </c>
      <c r="B30" s="43" t="s">
        <v>57</v>
      </c>
      <c r="C30" s="44">
        <f>'TRE-RJ'!$D$16</f>
        <v>1784.42</v>
      </c>
      <c r="D30" s="44">
        <f>'TRE-RJ'!$D$17</f>
        <v>1235.77</v>
      </c>
      <c r="E30" s="44">
        <v>321.51</v>
      </c>
      <c r="F30" s="44">
        <v>0</v>
      </c>
      <c r="G30" s="45">
        <f>'TRE-RJ'!$D$20</f>
        <v>687.9</v>
      </c>
    </row>
    <row r="31" spans="1:7" s="37" customFormat="1" ht="24.75" customHeight="1">
      <c r="A31" s="42" t="s">
        <v>58</v>
      </c>
      <c r="B31" s="43" t="s">
        <v>59</v>
      </c>
      <c r="C31" s="44">
        <f>'TRE-RN'!$D$16</f>
        <v>1784.42</v>
      </c>
      <c r="D31" s="44">
        <f>'TRE-RN'!$D$17</f>
        <v>1235.77</v>
      </c>
      <c r="E31" s="44">
        <v>0</v>
      </c>
      <c r="F31" s="44">
        <v>0</v>
      </c>
      <c r="G31" s="45">
        <f>'TRE-RN'!$D$20</f>
        <v>687.9</v>
      </c>
    </row>
    <row r="32" spans="1:7" s="37" customFormat="1" ht="24.75" customHeight="1">
      <c r="A32" s="42" t="s">
        <v>60</v>
      </c>
      <c r="B32" s="43" t="s">
        <v>61</v>
      </c>
      <c r="C32" s="44">
        <f>'TRE-RS'!$D$16</f>
        <v>1784.42</v>
      </c>
      <c r="D32" s="44">
        <f>'TRE-RS'!$D$17</f>
        <v>1235.77</v>
      </c>
      <c r="E32" s="44">
        <v>443.59</v>
      </c>
      <c r="F32" s="44">
        <v>0</v>
      </c>
      <c r="G32" s="45">
        <f>'TRE-RS'!$D$20</f>
        <v>687.9</v>
      </c>
    </row>
    <row r="33" spans="1:7" s="37" customFormat="1" ht="24.75" customHeight="1">
      <c r="A33" s="42" t="s">
        <v>62</v>
      </c>
      <c r="B33" s="43" t="s">
        <v>63</v>
      </c>
      <c r="C33" s="44">
        <f>'TRE-RO'!$D$16</f>
        <v>1784.42</v>
      </c>
      <c r="D33" s="44">
        <f>'TRE-RO'!$D$17</f>
        <v>1235.77</v>
      </c>
      <c r="E33" s="44">
        <v>0</v>
      </c>
      <c r="F33" s="44">
        <v>0</v>
      </c>
      <c r="G33" s="45">
        <f>'TRE-RO'!$D$20</f>
        <v>687.9</v>
      </c>
    </row>
    <row r="34" spans="1:7" s="37" customFormat="1" ht="24.75" customHeight="1">
      <c r="A34" s="42" t="s">
        <v>64</v>
      </c>
      <c r="B34" s="43" t="s">
        <v>65</v>
      </c>
      <c r="C34" s="44">
        <f>'TRE-SC'!$D$16</f>
        <v>1784.42</v>
      </c>
      <c r="D34" s="44">
        <f>'TRE-SC'!$D$17</f>
        <v>1235.77</v>
      </c>
      <c r="E34" s="44">
        <v>227.8</v>
      </c>
      <c r="F34" s="44">
        <v>0</v>
      </c>
      <c r="G34" s="45">
        <f>'TRE-SC'!$D$20</f>
        <v>687.9</v>
      </c>
    </row>
    <row r="35" spans="1:7" s="37" customFormat="1" ht="24.75" customHeight="1">
      <c r="A35" s="42" t="s">
        <v>66</v>
      </c>
      <c r="B35" s="43" t="s">
        <v>67</v>
      </c>
      <c r="C35" s="44">
        <f>'TRE-SP'!$D$16</f>
        <v>1784.42</v>
      </c>
      <c r="D35" s="44">
        <f>'TRE-SP'!$D$17</f>
        <v>1235.77</v>
      </c>
      <c r="E35" s="44">
        <v>502.57</v>
      </c>
      <c r="F35" s="44">
        <v>0</v>
      </c>
      <c r="G35" s="45">
        <f>'TRE-SP'!$D$20</f>
        <v>687.9</v>
      </c>
    </row>
    <row r="36" spans="1:7" s="37" customFormat="1" ht="24.75" customHeight="1">
      <c r="A36" s="42" t="s">
        <v>68</v>
      </c>
      <c r="B36" s="43" t="s">
        <v>69</v>
      </c>
      <c r="C36" s="44">
        <f>'TRE-SE'!$D$16</f>
        <v>1784.42</v>
      </c>
      <c r="D36" s="44">
        <f>'TRE-SE'!$D$17</f>
        <v>1235.77</v>
      </c>
      <c r="E36" s="44">
        <v>374.55</v>
      </c>
      <c r="F36" s="44">
        <v>0</v>
      </c>
      <c r="G36" s="45">
        <f>'TRE-SE'!$D$20</f>
        <v>687.9</v>
      </c>
    </row>
    <row r="37" spans="1:7" s="37" customFormat="1" ht="24.75" customHeight="1">
      <c r="A37" s="42" t="s">
        <v>70</v>
      </c>
      <c r="B37" s="43" t="s">
        <v>71</v>
      </c>
      <c r="C37" s="44">
        <f>'TRE-TO'!$D$16</f>
        <v>1784.42</v>
      </c>
      <c r="D37" s="44">
        <f>'TRE-TO'!$D$17</f>
        <v>1235.77</v>
      </c>
      <c r="E37" s="44">
        <v>0</v>
      </c>
      <c r="F37" s="44">
        <v>0</v>
      </c>
      <c r="G37" s="45">
        <f>'TRE-TO'!$D$20</f>
        <v>687.9</v>
      </c>
    </row>
    <row r="38" spans="1:7" s="37" customFormat="1" ht="24.75" customHeight="1">
      <c r="A38" s="42" t="s">
        <v>72</v>
      </c>
      <c r="B38" s="43" t="s">
        <v>73</v>
      </c>
      <c r="C38" s="44">
        <f>'TRE-RR'!$D$16</f>
        <v>1784.42</v>
      </c>
      <c r="D38" s="44">
        <f>'TRE-RR'!$D$17</f>
        <v>1235.77</v>
      </c>
      <c r="E38" s="44">
        <v>0</v>
      </c>
      <c r="F38" s="44">
        <v>0</v>
      </c>
      <c r="G38" s="45">
        <f>'TRE-RR'!$D$20</f>
        <v>687.9</v>
      </c>
    </row>
    <row r="39" spans="1:7" s="37" customFormat="1" ht="24.75" customHeight="1">
      <c r="A39" s="46" t="s">
        <v>74</v>
      </c>
      <c r="B39" s="47" t="s">
        <v>75</v>
      </c>
      <c r="C39" s="48">
        <f>'TRE-AP'!$D$16</f>
        <v>1784.42</v>
      </c>
      <c r="D39" s="48">
        <f>'TRE-AP'!$D$17</f>
        <v>1235.77</v>
      </c>
      <c r="E39" s="48">
        <v>0</v>
      </c>
      <c r="F39" s="48">
        <v>0</v>
      </c>
      <c r="G39" s="49">
        <f>'TRE-AP'!$D$20</f>
        <v>687.9</v>
      </c>
    </row>
    <row r="40" spans="1:7" s="37" customFormat="1" ht="30" customHeight="1">
      <c r="A40" s="50">
        <v>14000</v>
      </c>
      <c r="B40" s="51" t="s">
        <v>83</v>
      </c>
      <c r="C40" s="52"/>
      <c r="D40" s="52"/>
      <c r="E40" s="53"/>
      <c r="F40" s="52"/>
      <c r="G40" s="54"/>
    </row>
    <row r="41" spans="1:7" s="55" customFormat="1" ht="69.75" customHeight="1">
      <c r="A41" s="171" t="s">
        <v>84</v>
      </c>
      <c r="B41" s="172"/>
      <c r="C41" s="56" t="s">
        <v>85</v>
      </c>
      <c r="D41" s="56" t="s">
        <v>86</v>
      </c>
      <c r="E41" s="57" t="s">
        <v>87</v>
      </c>
      <c r="F41" s="58" t="s">
        <v>88</v>
      </c>
      <c r="G41" s="59" t="s">
        <v>87</v>
      </c>
    </row>
    <row r="42" spans="1:7" s="31" customFormat="1" ht="19.5" customHeight="1">
      <c r="A42" s="60" t="s">
        <v>76</v>
      </c>
      <c r="B42" s="61"/>
      <c r="C42" s="61"/>
      <c r="D42" s="61"/>
      <c r="E42" s="61"/>
      <c r="F42" s="61"/>
      <c r="G42" s="61"/>
    </row>
    <row r="43" spans="1:7" s="31" customFormat="1" ht="19.5" customHeight="1">
      <c r="A43" s="155" t="s">
        <v>118</v>
      </c>
      <c r="B43" s="155"/>
      <c r="C43" s="155"/>
      <c r="D43" s="155"/>
      <c r="E43" s="155"/>
      <c r="F43" s="155"/>
      <c r="G43" s="155"/>
    </row>
    <row r="44" spans="1:7" s="31" customFormat="1" ht="19.5" customHeight="1">
      <c r="A44" s="155" t="s">
        <v>89</v>
      </c>
      <c r="B44" s="155"/>
      <c r="C44" s="155"/>
      <c r="D44" s="155"/>
      <c r="E44" s="155"/>
      <c r="F44" s="155"/>
      <c r="G44" s="155"/>
    </row>
    <row r="45" spans="1:7" s="31" customFormat="1" ht="19.5" customHeight="1">
      <c r="A45" s="155" t="s">
        <v>90</v>
      </c>
      <c r="B45" s="155"/>
      <c r="C45" s="155"/>
      <c r="D45" s="155"/>
      <c r="E45" s="155"/>
      <c r="F45" s="155"/>
      <c r="G45" s="155"/>
    </row>
    <row r="46" spans="1:7" s="31" customFormat="1" ht="19.5" customHeight="1">
      <c r="A46" s="155" t="s">
        <v>91</v>
      </c>
      <c r="B46" s="155"/>
      <c r="C46" s="155"/>
      <c r="D46" s="155"/>
      <c r="E46" s="155"/>
      <c r="F46" s="155"/>
      <c r="G46" s="155"/>
    </row>
    <row r="47" spans="1:7" ht="17.25" customHeight="1"/>
  </sheetData>
  <mergeCells count="20">
    <mergeCell ref="E10:E11"/>
    <mergeCell ref="F10:F11"/>
    <mergeCell ref="G10:G11"/>
    <mergeCell ref="A7:G7"/>
    <mergeCell ref="A46:G46"/>
    <mergeCell ref="A41:B41"/>
    <mergeCell ref="A43:G43"/>
    <mergeCell ref="A44:G44"/>
    <mergeCell ref="A45:G45"/>
    <mergeCell ref="A9:B9"/>
    <mergeCell ref="C9:G9"/>
    <mergeCell ref="A10:A11"/>
    <mergeCell ref="B10:B11"/>
    <mergeCell ref="C10:C11"/>
    <mergeCell ref="D10:D11"/>
    <mergeCell ref="A1:B1"/>
    <mergeCell ref="A2:B2"/>
    <mergeCell ref="A3:B3"/>
    <mergeCell ref="A4:B4"/>
    <mergeCell ref="A5:G5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7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50</v>
      </c>
      <c r="C11" s="66" t="s">
        <v>51</v>
      </c>
      <c r="D11" s="81">
        <v>874</v>
      </c>
      <c r="E11" s="81">
        <v>164</v>
      </c>
      <c r="F11" s="81">
        <v>43</v>
      </c>
      <c r="G11" s="68">
        <v>0</v>
      </c>
      <c r="H11" s="81">
        <v>1010</v>
      </c>
      <c r="I11" s="81">
        <v>1362</v>
      </c>
      <c r="J11" s="69">
        <f>H11+I11</f>
        <v>2372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874</v>
      </c>
      <c r="E12" s="71">
        <f t="shared" si="0"/>
        <v>164</v>
      </c>
      <c r="F12" s="71">
        <f t="shared" si="0"/>
        <v>43</v>
      </c>
      <c r="G12" s="71">
        <f t="shared" si="0"/>
        <v>0</v>
      </c>
      <c r="H12" s="71">
        <f t="shared" si="0"/>
        <v>1010</v>
      </c>
      <c r="I12" s="71">
        <f t="shared" si="0"/>
        <v>1362</v>
      </c>
      <c r="J12" s="72">
        <f t="shared" si="0"/>
        <v>2372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528.14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52</v>
      </c>
      <c r="C11" s="66" t="s">
        <v>53</v>
      </c>
      <c r="D11" s="81">
        <v>792</v>
      </c>
      <c r="E11" s="81">
        <v>126</v>
      </c>
      <c r="F11" s="81">
        <v>42</v>
      </c>
      <c r="G11" s="68">
        <v>0</v>
      </c>
      <c r="H11" s="81">
        <v>890</v>
      </c>
      <c r="I11" s="81">
        <v>1070</v>
      </c>
      <c r="J11" s="69">
        <f>H11+I11</f>
        <v>1960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792</v>
      </c>
      <c r="E12" s="71">
        <f t="shared" si="0"/>
        <v>126</v>
      </c>
      <c r="F12" s="71">
        <f t="shared" si="0"/>
        <v>42</v>
      </c>
      <c r="G12" s="71">
        <f t="shared" si="0"/>
        <v>0</v>
      </c>
      <c r="H12" s="71">
        <f t="shared" si="0"/>
        <v>890</v>
      </c>
      <c r="I12" s="71">
        <f t="shared" si="0"/>
        <v>1070</v>
      </c>
      <c r="J12" s="72">
        <f t="shared" si="0"/>
        <v>1960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785.18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54</v>
      </c>
      <c r="C11" s="66" t="s">
        <v>55</v>
      </c>
      <c r="D11" s="81">
        <v>477</v>
      </c>
      <c r="E11" s="81">
        <v>101</v>
      </c>
      <c r="F11" s="81">
        <v>11</v>
      </c>
      <c r="G11" s="68">
        <v>0</v>
      </c>
      <c r="H11" s="81">
        <v>472</v>
      </c>
      <c r="I11" s="81">
        <v>798</v>
      </c>
      <c r="J11" s="69">
        <f>H11+I11</f>
        <v>1270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477</v>
      </c>
      <c r="E12" s="71">
        <f t="shared" si="0"/>
        <v>101</v>
      </c>
      <c r="F12" s="71">
        <f t="shared" si="0"/>
        <v>11</v>
      </c>
      <c r="G12" s="71">
        <f t="shared" si="0"/>
        <v>0</v>
      </c>
      <c r="H12" s="71">
        <f t="shared" si="0"/>
        <v>472</v>
      </c>
      <c r="I12" s="71">
        <f t="shared" si="0"/>
        <v>798</v>
      </c>
      <c r="J12" s="72">
        <f t="shared" si="0"/>
        <v>1270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656.29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56</v>
      </c>
      <c r="C11" s="66" t="s">
        <v>57</v>
      </c>
      <c r="D11" s="81">
        <v>1254</v>
      </c>
      <c r="E11" s="81">
        <v>174</v>
      </c>
      <c r="F11" s="81">
        <v>417</v>
      </c>
      <c r="G11" s="68">
        <v>0</v>
      </c>
      <c r="H11" s="81">
        <v>1629</v>
      </c>
      <c r="I11" s="81">
        <v>2395</v>
      </c>
      <c r="J11" s="69">
        <f>H11+I11</f>
        <v>4024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1254</v>
      </c>
      <c r="E12" s="71">
        <f t="shared" si="0"/>
        <v>174</v>
      </c>
      <c r="F12" s="71">
        <f t="shared" si="0"/>
        <v>417</v>
      </c>
      <c r="G12" s="71">
        <f t="shared" si="0"/>
        <v>0</v>
      </c>
      <c r="H12" s="71">
        <f t="shared" si="0"/>
        <v>1629</v>
      </c>
      <c r="I12" s="71">
        <f t="shared" si="0"/>
        <v>2395</v>
      </c>
      <c r="J12" s="72">
        <f t="shared" si="0"/>
        <v>4024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321.51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>
        <v>0</v>
      </c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58</v>
      </c>
      <c r="C11" s="66" t="s">
        <v>59</v>
      </c>
      <c r="D11" s="81">
        <v>446</v>
      </c>
      <c r="E11" s="81">
        <v>89</v>
      </c>
      <c r="F11" s="81">
        <v>0</v>
      </c>
      <c r="G11" s="68">
        <v>0</v>
      </c>
      <c r="H11" s="81">
        <v>461</v>
      </c>
      <c r="I11" s="81">
        <v>696</v>
      </c>
      <c r="J11" s="69">
        <f>H11+I11</f>
        <v>1157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446</v>
      </c>
      <c r="E12" s="71">
        <f t="shared" si="0"/>
        <v>89</v>
      </c>
      <c r="F12" s="71">
        <f t="shared" si="0"/>
        <v>0</v>
      </c>
      <c r="G12" s="71">
        <f t="shared" si="0"/>
        <v>0</v>
      </c>
      <c r="H12" s="71">
        <f t="shared" si="0"/>
        <v>461</v>
      </c>
      <c r="I12" s="71">
        <f t="shared" si="0"/>
        <v>696</v>
      </c>
      <c r="J12" s="72">
        <f t="shared" si="0"/>
        <v>1157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0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60</v>
      </c>
      <c r="C11" s="66" t="s">
        <v>61</v>
      </c>
      <c r="D11" s="81">
        <v>795</v>
      </c>
      <c r="E11" s="81">
        <v>111</v>
      </c>
      <c r="F11" s="81">
        <v>41</v>
      </c>
      <c r="G11" s="68">
        <v>0</v>
      </c>
      <c r="H11" s="81">
        <v>916</v>
      </c>
      <c r="I11" s="81">
        <v>1059</v>
      </c>
      <c r="J11" s="69">
        <f>H11+I11</f>
        <v>1975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795</v>
      </c>
      <c r="E12" s="71">
        <f t="shared" si="0"/>
        <v>111</v>
      </c>
      <c r="F12" s="71">
        <f t="shared" si="0"/>
        <v>41</v>
      </c>
      <c r="G12" s="71">
        <f t="shared" si="0"/>
        <v>0</v>
      </c>
      <c r="H12" s="71">
        <f t="shared" si="0"/>
        <v>916</v>
      </c>
      <c r="I12" s="71">
        <f t="shared" si="0"/>
        <v>1059</v>
      </c>
      <c r="J12" s="72">
        <f t="shared" si="0"/>
        <v>1975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443.59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62</v>
      </c>
      <c r="C11" s="66" t="s">
        <v>63</v>
      </c>
      <c r="D11" s="81">
        <v>252</v>
      </c>
      <c r="E11" s="81">
        <v>50</v>
      </c>
      <c r="F11" s="81">
        <v>0</v>
      </c>
      <c r="G11" s="68">
        <v>0</v>
      </c>
      <c r="H11" s="81">
        <v>239</v>
      </c>
      <c r="I11" s="81">
        <v>364</v>
      </c>
      <c r="J11" s="69">
        <f>H11+I11</f>
        <v>603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252</v>
      </c>
      <c r="E12" s="71">
        <f t="shared" si="0"/>
        <v>50</v>
      </c>
      <c r="F12" s="71">
        <f t="shared" si="0"/>
        <v>0</v>
      </c>
      <c r="G12" s="71">
        <f t="shared" si="0"/>
        <v>0</v>
      </c>
      <c r="H12" s="71">
        <f t="shared" si="0"/>
        <v>239</v>
      </c>
      <c r="I12" s="71">
        <f t="shared" si="0"/>
        <v>364</v>
      </c>
      <c r="J12" s="72">
        <f t="shared" si="0"/>
        <v>603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0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64</v>
      </c>
      <c r="C11" s="66" t="s">
        <v>65</v>
      </c>
      <c r="D11" s="81">
        <v>497</v>
      </c>
      <c r="E11" s="81">
        <v>83</v>
      </c>
      <c r="F11" s="81">
        <v>2</v>
      </c>
      <c r="G11" s="68">
        <v>0</v>
      </c>
      <c r="H11" s="81">
        <v>620</v>
      </c>
      <c r="I11" s="81">
        <v>940</v>
      </c>
      <c r="J11" s="69">
        <f>H11+I11</f>
        <v>1560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497</v>
      </c>
      <c r="E12" s="71">
        <f t="shared" si="0"/>
        <v>83</v>
      </c>
      <c r="F12" s="71">
        <f t="shared" si="0"/>
        <v>2</v>
      </c>
      <c r="G12" s="71">
        <f t="shared" si="0"/>
        <v>0</v>
      </c>
      <c r="H12" s="71">
        <f t="shared" si="0"/>
        <v>620</v>
      </c>
      <c r="I12" s="71">
        <f t="shared" si="0"/>
        <v>940</v>
      </c>
      <c r="J12" s="72">
        <f t="shared" si="0"/>
        <v>1560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227.8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66</v>
      </c>
      <c r="C11" s="66" t="s">
        <v>67</v>
      </c>
      <c r="D11" s="81">
        <v>2229</v>
      </c>
      <c r="E11" s="81">
        <v>346</v>
      </c>
      <c r="F11" s="81">
        <v>204</v>
      </c>
      <c r="G11" s="68">
        <v>0</v>
      </c>
      <c r="H11" s="81">
        <v>2834</v>
      </c>
      <c r="I11" s="81">
        <v>3590</v>
      </c>
      <c r="J11" s="69">
        <f>H11+I11</f>
        <v>6424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2229</v>
      </c>
      <c r="E12" s="71">
        <f t="shared" si="0"/>
        <v>346</v>
      </c>
      <c r="F12" s="71">
        <f t="shared" si="0"/>
        <v>204</v>
      </c>
      <c r="G12" s="71">
        <f t="shared" si="0"/>
        <v>0</v>
      </c>
      <c r="H12" s="71">
        <f t="shared" si="0"/>
        <v>2834</v>
      </c>
      <c r="I12" s="71">
        <f t="shared" si="0"/>
        <v>3590</v>
      </c>
      <c r="J12" s="72">
        <f t="shared" si="0"/>
        <v>6424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502.57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68</v>
      </c>
      <c r="C11" s="66" t="s">
        <v>69</v>
      </c>
      <c r="D11" s="81">
        <v>252</v>
      </c>
      <c r="E11" s="81">
        <v>34</v>
      </c>
      <c r="F11" s="81">
        <v>19</v>
      </c>
      <c r="G11" s="68">
        <v>0</v>
      </c>
      <c r="H11" s="81">
        <v>293</v>
      </c>
      <c r="I11" s="81">
        <v>382</v>
      </c>
      <c r="J11" s="69">
        <f>H11+I11</f>
        <v>675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252</v>
      </c>
      <c r="E12" s="71">
        <f t="shared" si="0"/>
        <v>34</v>
      </c>
      <c r="F12" s="71">
        <f t="shared" si="0"/>
        <v>19</v>
      </c>
      <c r="G12" s="71">
        <f t="shared" si="0"/>
        <v>0</v>
      </c>
      <c r="H12" s="71">
        <f t="shared" si="0"/>
        <v>293</v>
      </c>
      <c r="I12" s="71">
        <f t="shared" si="0"/>
        <v>382</v>
      </c>
      <c r="J12" s="72">
        <f t="shared" si="0"/>
        <v>675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374.55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topLeftCell="A19" workbookViewId="0">
      <selection activeCell="L16" sqref="L16"/>
    </sheetView>
  </sheetViews>
  <sheetFormatPr defaultColWidth="11.42578125" defaultRowHeight="12.75"/>
  <cols>
    <col min="1" max="2" width="20.7109375" style="113" customWidth="1"/>
    <col min="3" max="5" width="30.7109375" style="113" customWidth="1"/>
    <col min="6" max="6" width="10.7109375" style="113" customWidth="1"/>
    <col min="7" max="8" width="15.7109375" style="113" customWidth="1"/>
    <col min="9" max="10" width="10.7109375" style="113" customWidth="1"/>
    <col min="11" max="16384" width="11.42578125" style="113"/>
  </cols>
  <sheetData>
    <row r="1" spans="1:8" s="115" customFormat="1" ht="30" customHeight="1">
      <c r="A1" s="115" t="s">
        <v>0</v>
      </c>
    </row>
    <row r="2" spans="1:8" s="115" customFormat="1" ht="30" customHeight="1">
      <c r="A2" s="178" t="s">
        <v>1</v>
      </c>
      <c r="B2" s="178"/>
      <c r="C2" s="118" t="s">
        <v>2</v>
      </c>
      <c r="D2" s="117"/>
    </row>
    <row r="3" spans="1:8" s="115" customFormat="1" ht="30" customHeight="1">
      <c r="A3" s="178" t="s">
        <v>3</v>
      </c>
      <c r="B3" s="178"/>
      <c r="C3" s="118" t="s">
        <v>4</v>
      </c>
      <c r="D3" s="117"/>
    </row>
    <row r="4" spans="1:8" s="115" customFormat="1" ht="39.75" customHeight="1">
      <c r="A4" s="116" t="s">
        <v>5</v>
      </c>
      <c r="B4" s="117"/>
      <c r="C4" s="119" t="str">
        <f>JE!C4</f>
        <v>AGOSTO</v>
      </c>
      <c r="D4" s="119" t="str">
        <f>JE!D4</f>
        <v>2025</v>
      </c>
    </row>
    <row r="5" spans="1:8" ht="15" customHeight="1"/>
    <row r="6" spans="1:8" s="114" customFormat="1" ht="30" customHeight="1">
      <c r="A6" s="179" t="s">
        <v>92</v>
      </c>
      <c r="B6" s="179"/>
      <c r="C6" s="179"/>
      <c r="D6" s="179"/>
      <c r="E6" s="179"/>
    </row>
    <row r="7" spans="1:8" ht="15" customHeight="1">
      <c r="A7" s="120"/>
      <c r="B7" s="120"/>
      <c r="C7" s="120"/>
      <c r="D7" s="120"/>
      <c r="E7" s="120"/>
    </row>
    <row r="8" spans="1:8" ht="15" customHeight="1"/>
    <row r="9" spans="1:8" ht="39.75" customHeight="1">
      <c r="A9" s="180" t="s">
        <v>8</v>
      </c>
      <c r="B9" s="181"/>
      <c r="C9" s="181" t="s">
        <v>93</v>
      </c>
      <c r="D9" s="181"/>
      <c r="E9" s="121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8</v>
      </c>
    </row>
    <row r="10" spans="1:8" ht="30" customHeight="1">
      <c r="A10" s="182" t="s">
        <v>10</v>
      </c>
      <c r="B10" s="184" t="s">
        <v>11</v>
      </c>
      <c r="C10" s="122" t="s">
        <v>14</v>
      </c>
      <c r="D10" s="122" t="s">
        <v>94</v>
      </c>
      <c r="E10" s="123" t="s">
        <v>95</v>
      </c>
    </row>
    <row r="11" spans="1:8" ht="15" customHeight="1">
      <c r="A11" s="183"/>
      <c r="B11" s="185"/>
      <c r="C11" s="124" t="s">
        <v>96</v>
      </c>
      <c r="D11" s="124" t="s">
        <v>97</v>
      </c>
      <c r="E11" s="125" t="s">
        <v>98</v>
      </c>
      <c r="G11" s="126" t="s">
        <v>99</v>
      </c>
      <c r="H11" s="126"/>
    </row>
    <row r="12" spans="1:8" s="127" customFormat="1" ht="24.75" customHeight="1">
      <c r="A12" s="128" t="s">
        <v>20</v>
      </c>
      <c r="B12" s="129" t="s">
        <v>21</v>
      </c>
      <c r="C12" s="130">
        <f>QUANT_BENEFICIÁRIOS_JE!E11</f>
        <v>1</v>
      </c>
      <c r="D12" s="131">
        <v>1039.9000000000001</v>
      </c>
      <c r="E12" s="132">
        <f t="shared" ref="E12:E40" si="0">ROUND(IFERROR((D12/C12)/$E$9,0),2)</f>
        <v>129.99</v>
      </c>
      <c r="G12" s="133">
        <f>TSE!$D$18</f>
        <v>129.99</v>
      </c>
      <c r="H12" s="134">
        <f t="shared" ref="H12:H40" si="1">E12-G12</f>
        <v>0</v>
      </c>
    </row>
    <row r="13" spans="1:8" s="127" customFormat="1" ht="24.75" customHeight="1">
      <c r="A13" s="135" t="s">
        <v>22</v>
      </c>
      <c r="B13" s="136" t="s">
        <v>23</v>
      </c>
      <c r="C13" s="137">
        <f>QUANT_BENEFICIÁRIOS_JE!E12</f>
        <v>0</v>
      </c>
      <c r="D13" s="138">
        <v>0</v>
      </c>
      <c r="E13" s="139">
        <f t="shared" si="0"/>
        <v>0</v>
      </c>
      <c r="G13" s="133">
        <f>'TRE-AC'!$D$18</f>
        <v>0</v>
      </c>
      <c r="H13" s="134">
        <f t="shared" si="1"/>
        <v>0</v>
      </c>
    </row>
    <row r="14" spans="1:8" s="127" customFormat="1" ht="24.75" customHeight="1">
      <c r="A14" s="135" t="s">
        <v>24</v>
      </c>
      <c r="B14" s="136" t="s">
        <v>25</v>
      </c>
      <c r="C14" s="137">
        <f>QUANT_BENEFICIÁRIOS_JE!E13</f>
        <v>47</v>
      </c>
      <c r="D14" s="138">
        <v>161078.60999999999</v>
      </c>
      <c r="E14" s="139">
        <f t="shared" si="0"/>
        <v>428.4</v>
      </c>
      <c r="G14" s="133">
        <f>'TRE-AL'!$D$18</f>
        <v>428.4</v>
      </c>
      <c r="H14" s="134">
        <f t="shared" si="1"/>
        <v>0</v>
      </c>
    </row>
    <row r="15" spans="1:8" s="127" customFormat="1" ht="24.75" customHeight="1">
      <c r="A15" s="135" t="s">
        <v>26</v>
      </c>
      <c r="B15" s="136" t="s">
        <v>27</v>
      </c>
      <c r="C15" s="137">
        <f>QUANT_BENEFICIÁRIOS_JE!E14</f>
        <v>11</v>
      </c>
      <c r="D15" s="138">
        <v>125941.15</v>
      </c>
      <c r="E15" s="139">
        <f t="shared" si="0"/>
        <v>1431.15</v>
      </c>
      <c r="G15" s="133">
        <f>'TRE-AM'!$D$18</f>
        <v>1431.15</v>
      </c>
      <c r="H15" s="134">
        <f t="shared" si="1"/>
        <v>0</v>
      </c>
    </row>
    <row r="16" spans="1:8" s="127" customFormat="1" ht="24.75" customHeight="1">
      <c r="A16" s="135" t="s">
        <v>28</v>
      </c>
      <c r="B16" s="136" t="s">
        <v>29</v>
      </c>
      <c r="C16" s="137">
        <f>QUANT_BENEFICIÁRIOS_JE!E15</f>
        <v>53</v>
      </c>
      <c r="D16" s="138">
        <v>307121.34999999998</v>
      </c>
      <c r="E16" s="139">
        <f t="shared" si="0"/>
        <v>724.34</v>
      </c>
      <c r="G16" s="133">
        <f>'TRE-BA'!$D$18</f>
        <v>724.34</v>
      </c>
      <c r="H16" s="134">
        <f t="shared" si="1"/>
        <v>0</v>
      </c>
    </row>
    <row r="17" spans="1:8" s="127" customFormat="1" ht="24.75" customHeight="1">
      <c r="A17" s="135" t="s">
        <v>30</v>
      </c>
      <c r="B17" s="136" t="s">
        <v>31</v>
      </c>
      <c r="C17" s="137">
        <f>QUANT_BENEFICIÁRIOS_JE!E16</f>
        <v>20</v>
      </c>
      <c r="D17" s="138">
        <v>29322.46</v>
      </c>
      <c r="E17" s="139">
        <f t="shared" si="0"/>
        <v>183.27</v>
      </c>
      <c r="G17" s="133">
        <f>'TRE-CE'!$D$18</f>
        <v>183.27</v>
      </c>
      <c r="H17" s="134">
        <f t="shared" si="1"/>
        <v>0</v>
      </c>
    </row>
    <row r="18" spans="1:8" s="127" customFormat="1" ht="24.75" customHeight="1">
      <c r="A18" s="135" t="s">
        <v>32</v>
      </c>
      <c r="B18" s="136" t="s">
        <v>33</v>
      </c>
      <c r="C18" s="137">
        <f>QUANT_BENEFICIÁRIOS_JE!E17</f>
        <v>7</v>
      </c>
      <c r="D18" s="138">
        <v>950.65</v>
      </c>
      <c r="E18" s="139">
        <f t="shared" si="0"/>
        <v>16.98</v>
      </c>
      <c r="G18" s="133">
        <f>'TRE-DF'!$D$18</f>
        <v>16.98</v>
      </c>
      <c r="H18" s="134">
        <f t="shared" si="1"/>
        <v>0</v>
      </c>
    </row>
    <row r="19" spans="1:8" s="127" customFormat="1" ht="24.75" customHeight="1">
      <c r="A19" s="135" t="s">
        <v>34</v>
      </c>
      <c r="B19" s="136" t="s">
        <v>35</v>
      </c>
      <c r="C19" s="137">
        <f>QUANT_BENEFICIÁRIOS_JE!E18</f>
        <v>5</v>
      </c>
      <c r="D19" s="138">
        <v>6901.16</v>
      </c>
      <c r="E19" s="139">
        <f t="shared" si="0"/>
        <v>172.53</v>
      </c>
      <c r="G19" s="133">
        <f>'TRE-ES'!$D$18</f>
        <v>172.53</v>
      </c>
      <c r="H19" s="134">
        <f t="shared" si="1"/>
        <v>0</v>
      </c>
    </row>
    <row r="20" spans="1:8" s="127" customFormat="1" ht="24.75" customHeight="1">
      <c r="A20" s="135" t="s">
        <v>36</v>
      </c>
      <c r="B20" s="136" t="s">
        <v>37</v>
      </c>
      <c r="C20" s="137">
        <f>QUANT_BENEFICIÁRIOS_JE!E19</f>
        <v>11</v>
      </c>
      <c r="D20" s="138">
        <v>37376.36</v>
      </c>
      <c r="E20" s="139">
        <f t="shared" si="0"/>
        <v>424.73</v>
      </c>
      <c r="G20" s="133">
        <f>'TRE-GO'!$D$18</f>
        <v>424.73</v>
      </c>
      <c r="H20" s="134">
        <f t="shared" si="1"/>
        <v>0</v>
      </c>
    </row>
    <row r="21" spans="1:8" s="127" customFormat="1" ht="24.75" customHeight="1">
      <c r="A21" s="135" t="s">
        <v>38</v>
      </c>
      <c r="B21" s="136" t="s">
        <v>39</v>
      </c>
      <c r="C21" s="137">
        <f>QUANT_BENEFICIÁRIOS_JE!E20</f>
        <v>6</v>
      </c>
      <c r="D21" s="138">
        <v>29160.240000000002</v>
      </c>
      <c r="E21" s="139">
        <f t="shared" si="0"/>
        <v>607.51</v>
      </c>
      <c r="G21" s="133">
        <f>'TRE-MA'!$D$18</f>
        <v>607.51</v>
      </c>
      <c r="H21" s="134">
        <f t="shared" si="1"/>
        <v>0</v>
      </c>
    </row>
    <row r="22" spans="1:8" s="127" customFormat="1" ht="24.75" customHeight="1">
      <c r="A22" s="135" t="s">
        <v>40</v>
      </c>
      <c r="B22" s="136" t="s">
        <v>41</v>
      </c>
      <c r="C22" s="137">
        <f>QUANT_BENEFICIÁRIOS_JE!E21</f>
        <v>0</v>
      </c>
      <c r="D22" s="138">
        <v>0</v>
      </c>
      <c r="E22" s="139">
        <f t="shared" si="0"/>
        <v>0</v>
      </c>
      <c r="G22" s="133">
        <f>'TRE-MT'!$D$18</f>
        <v>0</v>
      </c>
      <c r="H22" s="134">
        <f t="shared" si="1"/>
        <v>0</v>
      </c>
    </row>
    <row r="23" spans="1:8" s="127" customFormat="1" ht="24.75" customHeight="1">
      <c r="A23" s="135" t="s">
        <v>42</v>
      </c>
      <c r="B23" s="136" t="s">
        <v>43</v>
      </c>
      <c r="C23" s="137">
        <f>QUANT_BENEFICIÁRIOS_JE!E22</f>
        <v>0</v>
      </c>
      <c r="D23" s="138">
        <v>0</v>
      </c>
      <c r="E23" s="139">
        <f t="shared" si="0"/>
        <v>0</v>
      </c>
      <c r="G23" s="133">
        <f>'TRE-MS'!$D$18</f>
        <v>0</v>
      </c>
      <c r="H23" s="134">
        <f t="shared" si="1"/>
        <v>0</v>
      </c>
    </row>
    <row r="24" spans="1:8" s="127" customFormat="1" ht="24.75" customHeight="1">
      <c r="A24" s="135" t="s">
        <v>44</v>
      </c>
      <c r="B24" s="136" t="s">
        <v>45</v>
      </c>
      <c r="C24" s="137">
        <f>QUANT_BENEFICIÁRIOS_JE!E23</f>
        <v>48</v>
      </c>
      <c r="D24" s="138">
        <v>179951.47999999998</v>
      </c>
      <c r="E24" s="139">
        <f t="shared" si="0"/>
        <v>468.62</v>
      </c>
      <c r="G24" s="133">
        <f>'TRE-MG'!$D$18</f>
        <v>468.62</v>
      </c>
      <c r="H24" s="134">
        <f t="shared" si="1"/>
        <v>0</v>
      </c>
    </row>
    <row r="25" spans="1:8" s="127" customFormat="1" ht="24.75" customHeight="1">
      <c r="A25" s="135" t="s">
        <v>46</v>
      </c>
      <c r="B25" s="136" t="s">
        <v>47</v>
      </c>
      <c r="C25" s="137">
        <f>QUANT_BENEFICIÁRIOS_JE!E24</f>
        <v>13</v>
      </c>
      <c r="D25" s="138">
        <v>62844.05</v>
      </c>
      <c r="E25" s="139">
        <f t="shared" si="0"/>
        <v>604.27</v>
      </c>
      <c r="G25" s="133">
        <f>'TRE-PA'!$D$18</f>
        <v>604.27</v>
      </c>
      <c r="H25" s="134">
        <f t="shared" si="1"/>
        <v>0</v>
      </c>
    </row>
    <row r="26" spans="1:8" s="127" customFormat="1" ht="24.75" customHeight="1">
      <c r="A26" s="135" t="s">
        <v>48</v>
      </c>
      <c r="B26" s="136" t="s">
        <v>49</v>
      </c>
      <c r="C26" s="137">
        <f>QUANT_BENEFICIÁRIOS_JE!E25</f>
        <v>0</v>
      </c>
      <c r="D26" s="138">
        <v>0</v>
      </c>
      <c r="E26" s="139">
        <f t="shared" si="0"/>
        <v>0</v>
      </c>
      <c r="G26" s="133">
        <f>'TRE-PB'!$D$18</f>
        <v>0</v>
      </c>
      <c r="H26" s="134">
        <f t="shared" si="1"/>
        <v>0</v>
      </c>
    </row>
    <row r="27" spans="1:8" s="127" customFormat="1" ht="24.75" customHeight="1">
      <c r="A27" s="135" t="s">
        <v>50</v>
      </c>
      <c r="B27" s="136" t="s">
        <v>51</v>
      </c>
      <c r="C27" s="137">
        <f>QUANT_BENEFICIÁRIOS_JE!E26</f>
        <v>43</v>
      </c>
      <c r="D27" s="138">
        <v>181679.53999999998</v>
      </c>
      <c r="E27" s="139">
        <f t="shared" si="0"/>
        <v>528.14</v>
      </c>
      <c r="G27" s="133">
        <f>'TRE-PR'!$D$18</f>
        <v>528.14</v>
      </c>
      <c r="H27" s="134">
        <f t="shared" si="1"/>
        <v>0</v>
      </c>
    </row>
    <row r="28" spans="1:8" s="127" customFormat="1" ht="24.75" customHeight="1">
      <c r="A28" s="135">
        <v>14117</v>
      </c>
      <c r="B28" s="136" t="s">
        <v>53</v>
      </c>
      <c r="C28" s="137">
        <f>QUANT_BENEFICIÁRIOS_JE!E27</f>
        <v>42</v>
      </c>
      <c r="D28" s="138">
        <v>263818.92000000004</v>
      </c>
      <c r="E28" s="139">
        <f t="shared" si="0"/>
        <v>785.18</v>
      </c>
      <c r="G28" s="133">
        <f>'TRE-PE'!$D$18</f>
        <v>785.18</v>
      </c>
      <c r="H28" s="134">
        <f t="shared" si="1"/>
        <v>0</v>
      </c>
    </row>
    <row r="29" spans="1:8" s="127" customFormat="1" ht="24.75" customHeight="1">
      <c r="A29" s="135" t="s">
        <v>54</v>
      </c>
      <c r="B29" s="136" t="s">
        <v>55</v>
      </c>
      <c r="C29" s="137">
        <f>QUANT_BENEFICIÁRIOS_JE!E28</f>
        <v>11</v>
      </c>
      <c r="D29" s="138">
        <v>57753.84</v>
      </c>
      <c r="E29" s="139">
        <f t="shared" si="0"/>
        <v>656.29</v>
      </c>
      <c r="G29" s="133">
        <f>'TRE-PI'!$D$18</f>
        <v>656.29</v>
      </c>
      <c r="H29" s="134">
        <f t="shared" si="1"/>
        <v>0</v>
      </c>
    </row>
    <row r="30" spans="1:8" s="127" customFormat="1" ht="24.75" customHeight="1">
      <c r="A30" s="135" t="s">
        <v>56</v>
      </c>
      <c r="B30" s="136" t="s">
        <v>57</v>
      </c>
      <c r="C30" s="137">
        <f>QUANT_BENEFICIÁRIOS_JE!E29</f>
        <v>417</v>
      </c>
      <c r="D30" s="138">
        <v>1072556.8</v>
      </c>
      <c r="E30" s="139">
        <f t="shared" si="0"/>
        <v>321.51</v>
      </c>
      <c r="G30" s="133">
        <f>'TRE-RJ'!$D$18</f>
        <v>321.51</v>
      </c>
      <c r="H30" s="134">
        <f t="shared" si="1"/>
        <v>0</v>
      </c>
    </row>
    <row r="31" spans="1:8" s="127" customFormat="1" ht="24.75" customHeight="1">
      <c r="A31" s="135" t="s">
        <v>58</v>
      </c>
      <c r="B31" s="136" t="s">
        <v>59</v>
      </c>
      <c r="C31" s="137">
        <f>QUANT_BENEFICIÁRIOS_JE!E30</f>
        <v>0</v>
      </c>
      <c r="D31" s="138">
        <v>0</v>
      </c>
      <c r="E31" s="139">
        <f t="shared" si="0"/>
        <v>0</v>
      </c>
      <c r="G31" s="133">
        <f>'TRE-RN'!$D$18</f>
        <v>0</v>
      </c>
      <c r="H31" s="134">
        <f t="shared" si="1"/>
        <v>0</v>
      </c>
    </row>
    <row r="32" spans="1:8" s="127" customFormat="1" ht="24.75" customHeight="1">
      <c r="A32" s="135">
        <v>14121</v>
      </c>
      <c r="B32" s="136" t="s">
        <v>61</v>
      </c>
      <c r="C32" s="137">
        <f>QUANT_BENEFICIÁRIOS_JE!E31</f>
        <v>41</v>
      </c>
      <c r="D32" s="138">
        <v>145498.22999999998</v>
      </c>
      <c r="E32" s="139">
        <f t="shared" si="0"/>
        <v>443.59</v>
      </c>
      <c r="G32" s="133">
        <f>'TRE-RS'!$D$18</f>
        <v>443.59</v>
      </c>
      <c r="H32" s="134">
        <f t="shared" si="1"/>
        <v>0</v>
      </c>
    </row>
    <row r="33" spans="1:8" s="127" customFormat="1" ht="24.75" customHeight="1">
      <c r="A33" s="135" t="s">
        <v>62</v>
      </c>
      <c r="B33" s="136" t="s">
        <v>63</v>
      </c>
      <c r="C33" s="137">
        <f>QUANT_BENEFICIÁRIOS_JE!E32</f>
        <v>0</v>
      </c>
      <c r="D33" s="138">
        <v>0</v>
      </c>
      <c r="E33" s="139">
        <f t="shared" si="0"/>
        <v>0</v>
      </c>
      <c r="G33" s="133">
        <f>'TRE-RO'!$D$18</f>
        <v>0</v>
      </c>
      <c r="H33" s="134">
        <f t="shared" si="1"/>
        <v>0</v>
      </c>
    </row>
    <row r="34" spans="1:8" s="127" customFormat="1" ht="24.75" customHeight="1">
      <c r="A34" s="135" t="s">
        <v>64</v>
      </c>
      <c r="B34" s="136" t="s">
        <v>65</v>
      </c>
      <c r="C34" s="137">
        <f>QUANT_BENEFICIÁRIOS_JE!E33</f>
        <v>2</v>
      </c>
      <c r="D34" s="138">
        <v>3644.75</v>
      </c>
      <c r="E34" s="139">
        <f t="shared" si="0"/>
        <v>227.8</v>
      </c>
      <c r="G34" s="133">
        <f>'TRE-SC'!$D$18</f>
        <v>227.8</v>
      </c>
      <c r="H34" s="134">
        <f t="shared" si="1"/>
        <v>0</v>
      </c>
    </row>
    <row r="35" spans="1:8" s="127" customFormat="1" ht="24.75" customHeight="1">
      <c r="A35" s="135" t="s">
        <v>66</v>
      </c>
      <c r="B35" s="136" t="s">
        <v>67</v>
      </c>
      <c r="C35" s="137">
        <f>QUANT_BENEFICIÁRIOS_JE!E34</f>
        <v>204</v>
      </c>
      <c r="D35" s="138">
        <v>820197.64999999991</v>
      </c>
      <c r="E35" s="139">
        <f t="shared" si="0"/>
        <v>502.57</v>
      </c>
      <c r="G35" s="133">
        <f>'TRE-SP'!$D$18</f>
        <v>502.57</v>
      </c>
      <c r="H35" s="134">
        <f t="shared" si="1"/>
        <v>0</v>
      </c>
    </row>
    <row r="36" spans="1:8" s="127" customFormat="1" ht="24.75" customHeight="1">
      <c r="A36" s="135" t="s">
        <v>68</v>
      </c>
      <c r="B36" s="136" t="s">
        <v>69</v>
      </c>
      <c r="C36" s="137">
        <f>QUANT_BENEFICIÁRIOS_JE!E35</f>
        <v>19</v>
      </c>
      <c r="D36" s="138">
        <v>56932.31</v>
      </c>
      <c r="E36" s="139">
        <f t="shared" si="0"/>
        <v>374.55</v>
      </c>
      <c r="G36" s="133">
        <f>'TRE-SE'!$D$18</f>
        <v>374.55</v>
      </c>
      <c r="H36" s="134">
        <f t="shared" si="1"/>
        <v>0</v>
      </c>
    </row>
    <row r="37" spans="1:8" s="127" customFormat="1" ht="24.75" customHeight="1">
      <c r="A37" s="135" t="s">
        <v>70</v>
      </c>
      <c r="B37" s="136" t="s">
        <v>71</v>
      </c>
      <c r="C37" s="137">
        <f>QUANT_BENEFICIÁRIOS_JE!E36</f>
        <v>0</v>
      </c>
      <c r="D37" s="138">
        <v>0</v>
      </c>
      <c r="E37" s="139">
        <f t="shared" si="0"/>
        <v>0</v>
      </c>
      <c r="G37" s="133">
        <f>'TRE-TO'!$D$18</f>
        <v>0</v>
      </c>
      <c r="H37" s="134">
        <f t="shared" si="1"/>
        <v>0</v>
      </c>
    </row>
    <row r="38" spans="1:8" s="127" customFormat="1" ht="24.75" customHeight="1">
      <c r="A38" s="135" t="s">
        <v>72</v>
      </c>
      <c r="B38" s="136" t="s">
        <v>73</v>
      </c>
      <c r="C38" s="137">
        <f>QUANT_BENEFICIÁRIOS_JE!E37</f>
        <v>0</v>
      </c>
      <c r="D38" s="138">
        <v>0</v>
      </c>
      <c r="E38" s="139">
        <f t="shared" si="0"/>
        <v>0</v>
      </c>
      <c r="G38" s="133">
        <f>'TRE-RR'!$D$18</f>
        <v>0</v>
      </c>
      <c r="H38" s="134">
        <f t="shared" si="1"/>
        <v>0</v>
      </c>
    </row>
    <row r="39" spans="1:8" s="127" customFormat="1" ht="24.75" customHeight="1">
      <c r="A39" s="140" t="s">
        <v>74</v>
      </c>
      <c r="B39" s="141" t="s">
        <v>75</v>
      </c>
      <c r="C39" s="142">
        <f>QUANT_BENEFICIÁRIOS_JE!E38</f>
        <v>0</v>
      </c>
      <c r="D39" s="143">
        <v>0</v>
      </c>
      <c r="E39" s="144">
        <f t="shared" si="0"/>
        <v>0</v>
      </c>
      <c r="G39" s="133">
        <f>'TRE-AP'!$D$18</f>
        <v>0</v>
      </c>
      <c r="H39" s="134">
        <f t="shared" si="1"/>
        <v>0</v>
      </c>
    </row>
    <row r="40" spans="1:8" s="127" customFormat="1" ht="24.75" customHeight="1">
      <c r="A40" s="145">
        <v>14000</v>
      </c>
      <c r="B40" s="146" t="s">
        <v>100</v>
      </c>
      <c r="C40" s="147">
        <f>SUM(C12:C39)</f>
        <v>1001</v>
      </c>
      <c r="D40" s="148">
        <f>SUM(D12:D39)</f>
        <v>3543769.45</v>
      </c>
      <c r="E40" s="149">
        <f t="shared" si="0"/>
        <v>442.53</v>
      </c>
      <c r="G40" s="150">
        <f>JE!$D$18</f>
        <v>442.53</v>
      </c>
      <c r="H40" s="134">
        <f t="shared" si="1"/>
        <v>0</v>
      </c>
    </row>
    <row r="41" spans="1:8" ht="19.5" customHeight="1">
      <c r="D41" s="151"/>
    </row>
    <row r="42" spans="1:8" ht="19.5" customHeight="1"/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70</v>
      </c>
      <c r="C11" s="66" t="s">
        <v>71</v>
      </c>
      <c r="D11" s="81">
        <v>257</v>
      </c>
      <c r="E11" s="81">
        <v>50</v>
      </c>
      <c r="F11" s="81">
        <v>0</v>
      </c>
      <c r="G11" s="68">
        <v>0</v>
      </c>
      <c r="H11" s="81">
        <v>285</v>
      </c>
      <c r="I11" s="81">
        <v>378</v>
      </c>
      <c r="J11" s="69">
        <f>H11+I11</f>
        <v>663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257</v>
      </c>
      <c r="E12" s="71">
        <f t="shared" si="0"/>
        <v>50</v>
      </c>
      <c r="F12" s="71">
        <f t="shared" si="0"/>
        <v>0</v>
      </c>
      <c r="G12" s="71">
        <f t="shared" si="0"/>
        <v>0</v>
      </c>
      <c r="H12" s="71">
        <f t="shared" si="0"/>
        <v>285</v>
      </c>
      <c r="I12" s="71">
        <f t="shared" si="0"/>
        <v>378</v>
      </c>
      <c r="J12" s="72">
        <f t="shared" si="0"/>
        <v>663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0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72</v>
      </c>
      <c r="C11" s="66" t="s">
        <v>73</v>
      </c>
      <c r="D11" s="81">
        <v>182</v>
      </c>
      <c r="E11" s="81">
        <v>22</v>
      </c>
      <c r="F11" s="81">
        <v>0</v>
      </c>
      <c r="G11" s="68">
        <v>0</v>
      </c>
      <c r="H11" s="81">
        <v>193</v>
      </c>
      <c r="I11" s="81">
        <v>451</v>
      </c>
      <c r="J11" s="69">
        <f>H11+I11</f>
        <v>644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182</v>
      </c>
      <c r="E12" s="71">
        <f t="shared" si="0"/>
        <v>22</v>
      </c>
      <c r="F12" s="71">
        <f t="shared" si="0"/>
        <v>0</v>
      </c>
      <c r="G12" s="71">
        <f t="shared" si="0"/>
        <v>0</v>
      </c>
      <c r="H12" s="71">
        <f t="shared" si="0"/>
        <v>193</v>
      </c>
      <c r="I12" s="71">
        <f t="shared" si="0"/>
        <v>451</v>
      </c>
      <c r="J12" s="72">
        <f t="shared" si="0"/>
        <v>644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0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8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74</v>
      </c>
      <c r="C11" s="66" t="s">
        <v>75</v>
      </c>
      <c r="D11" s="81">
        <v>164</v>
      </c>
      <c r="E11" s="81">
        <v>32</v>
      </c>
      <c r="F11" s="81">
        <v>0</v>
      </c>
      <c r="G11" s="68">
        <v>0</v>
      </c>
      <c r="H11" s="81">
        <v>143</v>
      </c>
      <c r="I11" s="81">
        <v>264</v>
      </c>
      <c r="J11" s="69">
        <f>H11+I11</f>
        <v>407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164</v>
      </c>
      <c r="E12" s="71">
        <f t="shared" si="0"/>
        <v>32</v>
      </c>
      <c r="F12" s="71">
        <f t="shared" si="0"/>
        <v>0</v>
      </c>
      <c r="G12" s="71">
        <f t="shared" si="0"/>
        <v>0</v>
      </c>
      <c r="H12" s="71">
        <f t="shared" si="0"/>
        <v>143</v>
      </c>
      <c r="I12" s="71">
        <f t="shared" si="0"/>
        <v>264</v>
      </c>
      <c r="J12" s="72">
        <f t="shared" si="0"/>
        <v>407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0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opLeftCell="A9" workbookViewId="0">
      <selection activeCell="F26" sqref="F26"/>
    </sheetView>
  </sheetViews>
  <sheetFormatPr defaultColWidth="10.7109375" defaultRowHeight="15"/>
  <cols>
    <col min="1" max="1" width="2.5703125" style="31" customWidth="1"/>
    <col min="2" max="2" width="40.7109375" style="31" customWidth="1"/>
    <col min="3" max="3" width="35.7109375" style="31" customWidth="1"/>
    <col min="4" max="10" width="20.7109375" style="31" customWidth="1"/>
    <col min="11" max="12" width="10.7109375" style="31" customWidth="1"/>
    <col min="13" max="16384" width="10.7109375" style="31"/>
  </cols>
  <sheetData>
    <row r="1" spans="2:10" s="3" customFormat="1" ht="49.5" customHeight="1">
      <c r="B1" s="63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9" t="s">
        <v>4</v>
      </c>
    </row>
    <row r="4" spans="2:10" s="6" customFormat="1" ht="30" customHeight="1">
      <c r="B4" s="6" t="s">
        <v>5</v>
      </c>
      <c r="C4" s="64" t="s">
        <v>101</v>
      </c>
      <c r="D4" s="65" t="s">
        <v>102</v>
      </c>
    </row>
    <row r="5" spans="2:10" s="4" customFormat="1" ht="39.75" customHeight="1"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2:10" s="6" customFormat="1" ht="19.5" customHeight="1">
      <c r="B6" s="35"/>
      <c r="C6" s="35"/>
      <c r="D6" s="35"/>
      <c r="E6" s="35"/>
      <c r="F6" s="35"/>
      <c r="G6" s="35"/>
      <c r="H6" s="35"/>
      <c r="I6" s="35"/>
      <c r="J6" s="35"/>
    </row>
    <row r="7" spans="2:10" s="6" customFormat="1" ht="39.75" customHeight="1">
      <c r="B7" s="7" t="s">
        <v>7</v>
      </c>
    </row>
    <row r="8" spans="2:10" ht="39.75" customHeight="1"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2:10" ht="30" customHeight="1"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2:10" ht="30" customHeight="1"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2:10" ht="34.5" customHeight="1">
      <c r="B11" s="66">
        <v>14000</v>
      </c>
      <c r="C11" s="66" t="s">
        <v>100</v>
      </c>
      <c r="D11" s="67">
        <f>SUM('TSE:TRE-AP'!D11)</f>
        <v>16943</v>
      </c>
      <c r="E11" s="67">
        <f>SUM('TSE:TRE-AP'!E11)</f>
        <v>2849</v>
      </c>
      <c r="F11" s="67">
        <f>SUM('TSE:TRE-AP'!F11)</f>
        <v>1001</v>
      </c>
      <c r="G11" s="68">
        <v>0</v>
      </c>
      <c r="H11" s="67">
        <f>SUM('TSE:TRE-AP'!H11)</f>
        <v>19602</v>
      </c>
      <c r="I11" s="67">
        <f>SUM('TSE:TRE-AP'!I11)</f>
        <v>28416</v>
      </c>
      <c r="J11" s="69">
        <f>H11+I11</f>
        <v>48018</v>
      </c>
    </row>
    <row r="12" spans="2:10" ht="34.5" customHeight="1">
      <c r="B12" s="188" t="s">
        <v>19</v>
      </c>
      <c r="C12" s="189"/>
      <c r="D12" s="71">
        <f t="shared" ref="D12:J12" si="0">SUM(D11:D11)</f>
        <v>16943</v>
      </c>
      <c r="E12" s="71">
        <f t="shared" si="0"/>
        <v>2849</v>
      </c>
      <c r="F12" s="71">
        <f t="shared" si="0"/>
        <v>1001</v>
      </c>
      <c r="G12" s="71">
        <f t="shared" si="0"/>
        <v>0</v>
      </c>
      <c r="H12" s="71">
        <f t="shared" si="0"/>
        <v>19602</v>
      </c>
      <c r="I12" s="71">
        <f t="shared" si="0"/>
        <v>28416</v>
      </c>
      <c r="J12" s="72">
        <f t="shared" si="0"/>
        <v>48018</v>
      </c>
    </row>
    <row r="13" spans="2:10" ht="30" customHeight="1">
      <c r="B13" s="190"/>
      <c r="C13" s="190"/>
      <c r="D13" s="190"/>
      <c r="E13" s="190"/>
      <c r="F13" s="190"/>
      <c r="G13" s="190"/>
      <c r="H13" s="190"/>
      <c r="I13" s="190"/>
      <c r="J13" s="190"/>
    </row>
    <row r="14" spans="2:10" ht="30" customHeight="1">
      <c r="B14" s="191" t="s">
        <v>103</v>
      </c>
      <c r="C14" s="191"/>
      <c r="D14" s="191"/>
      <c r="E14" s="191"/>
      <c r="F14" s="191"/>
      <c r="G14" s="191"/>
      <c r="H14" s="191"/>
      <c r="I14" s="191"/>
      <c r="J14" s="191"/>
    </row>
    <row r="15" spans="2:10" ht="39.75" customHeight="1"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2:10" ht="34.5" customHeight="1"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2:10" ht="34.5" customHeight="1"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2:10" ht="34.5" customHeight="1">
      <c r="B18" s="186" t="s">
        <v>109</v>
      </c>
      <c r="C18" s="187"/>
      <c r="D18" s="152">
        <v>442.53</v>
      </c>
      <c r="E18" s="74"/>
      <c r="F18" s="75" t="s">
        <v>110</v>
      </c>
      <c r="G18" s="75"/>
      <c r="H18" s="75"/>
      <c r="I18" s="75"/>
      <c r="J18" s="75"/>
    </row>
    <row r="19" spans="2:10" ht="34.5" customHeight="1"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2:10" ht="34.5" customHeight="1"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2:10" ht="19.5" customHeight="1"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2:10" ht="33.75" customHeight="1"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4" spans="2:10" ht="19.5" customHeight="1">
      <c r="H24" s="79"/>
    </row>
  </sheetData>
  <mergeCells count="21">
    <mergeCell ref="B17:C17"/>
    <mergeCell ref="B18:C18"/>
    <mergeCell ref="B19:C19"/>
    <mergeCell ref="B20:C20"/>
    <mergeCell ref="B22:J22"/>
    <mergeCell ref="B16:C16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</mergeCells>
  <printOptions horizontalCentered="1"/>
  <pageMargins left="0.19685039370078741" right="0.19685039370078741" top="0.59055118110236227" bottom="0.39370078740157483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4" workbookViewId="0">
      <selection activeCell="F18" sqref="F18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20</v>
      </c>
      <c r="C11" s="66" t="s">
        <v>21</v>
      </c>
      <c r="D11" s="81">
        <v>919</v>
      </c>
      <c r="E11" s="81">
        <v>175</v>
      </c>
      <c r="F11" s="81">
        <v>1</v>
      </c>
      <c r="G11" s="68">
        <v>0</v>
      </c>
      <c r="H11" s="81">
        <v>1224</v>
      </c>
      <c r="I11" s="81">
        <v>2050</v>
      </c>
      <c r="J11" s="69">
        <f>H11+I11</f>
        <v>3274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919</v>
      </c>
      <c r="E12" s="71">
        <f t="shared" si="0"/>
        <v>175</v>
      </c>
      <c r="F12" s="71">
        <f t="shared" si="0"/>
        <v>1</v>
      </c>
      <c r="G12" s="71">
        <f t="shared" si="0"/>
        <v>0</v>
      </c>
      <c r="H12" s="71">
        <f t="shared" si="0"/>
        <v>1224</v>
      </c>
      <c r="I12" s="71">
        <f t="shared" si="0"/>
        <v>2050</v>
      </c>
      <c r="J12" s="72">
        <f t="shared" si="0"/>
        <v>3274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73">
        <v>129.99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82"/>
      <c r="B1" s="83" t="s">
        <v>0</v>
      </c>
      <c r="C1" s="82"/>
      <c r="D1" s="82"/>
      <c r="E1" s="82"/>
      <c r="F1" s="82"/>
      <c r="G1" s="82"/>
      <c r="H1" s="82"/>
      <c r="I1" s="82"/>
      <c r="J1" s="82"/>
    </row>
    <row r="2" spans="1:10" ht="30" customHeight="1">
      <c r="A2" s="84"/>
      <c r="B2" s="84" t="s">
        <v>1</v>
      </c>
      <c r="C2" s="85" t="s">
        <v>2</v>
      </c>
      <c r="D2" s="86"/>
      <c r="E2" s="84"/>
      <c r="F2" s="84"/>
      <c r="G2" s="84"/>
      <c r="H2" s="84"/>
      <c r="I2" s="84"/>
      <c r="J2" s="84"/>
    </row>
    <row r="3" spans="1:10" ht="30" customHeight="1">
      <c r="A3" s="84"/>
      <c r="B3" s="84" t="s">
        <v>3</v>
      </c>
      <c r="C3" s="87" t="s">
        <v>23</v>
      </c>
      <c r="D3" s="84"/>
      <c r="E3" s="84"/>
      <c r="F3" s="84"/>
      <c r="G3" s="84"/>
      <c r="H3" s="84"/>
      <c r="I3" s="84"/>
      <c r="J3" s="84"/>
    </row>
    <row r="4" spans="1:10" ht="30" customHeight="1">
      <c r="A4" s="84"/>
      <c r="B4" s="84" t="s">
        <v>5</v>
      </c>
      <c r="C4" s="86" t="s">
        <v>101</v>
      </c>
      <c r="D4" s="88" t="s">
        <v>102</v>
      </c>
      <c r="E4" s="84"/>
      <c r="F4" s="84"/>
      <c r="G4" s="84"/>
      <c r="H4" s="84"/>
      <c r="I4" s="84"/>
      <c r="J4" s="84"/>
    </row>
    <row r="5" spans="1:10" ht="39.75" customHeight="1">
      <c r="A5" s="89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84"/>
      <c r="B6" s="90"/>
      <c r="C6" s="90"/>
      <c r="D6" s="90"/>
      <c r="E6" s="90"/>
      <c r="F6" s="90"/>
      <c r="G6" s="90"/>
      <c r="H6" s="90"/>
      <c r="I6" s="90"/>
      <c r="J6" s="90"/>
    </row>
    <row r="7" spans="1:10" ht="39.75" customHeight="1">
      <c r="A7" s="84"/>
      <c r="B7" s="85" t="s">
        <v>7</v>
      </c>
      <c r="C7" s="84"/>
      <c r="D7" s="84"/>
      <c r="E7" s="84"/>
      <c r="F7" s="84"/>
      <c r="G7" s="84"/>
      <c r="H7" s="84"/>
      <c r="I7" s="84"/>
      <c r="J7" s="84"/>
    </row>
    <row r="8" spans="1:10" ht="39.75" customHeight="1">
      <c r="A8" s="9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9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91"/>
      <c r="B10" s="162"/>
      <c r="C10" s="163"/>
      <c r="D10" s="163"/>
      <c r="E10" s="163"/>
      <c r="F10" s="163"/>
      <c r="G10" s="163"/>
      <c r="H10" s="92" t="s">
        <v>17</v>
      </c>
      <c r="I10" s="92" t="s">
        <v>18</v>
      </c>
      <c r="J10" s="93" t="s">
        <v>19</v>
      </c>
    </row>
    <row r="11" spans="1:10" ht="34.5" customHeight="1">
      <c r="A11" s="91"/>
      <c r="B11" s="94" t="s">
        <v>22</v>
      </c>
      <c r="C11" s="94" t="s">
        <v>23</v>
      </c>
      <c r="D11" s="95">
        <v>141</v>
      </c>
      <c r="E11" s="96">
        <v>21</v>
      </c>
      <c r="F11" s="97">
        <v>0</v>
      </c>
      <c r="G11" s="98">
        <v>0</v>
      </c>
      <c r="H11" s="99">
        <v>148</v>
      </c>
      <c r="I11" s="100">
        <v>267</v>
      </c>
      <c r="J11" s="101">
        <f>H11+I11</f>
        <v>415</v>
      </c>
    </row>
    <row r="12" spans="1:10" ht="34.5" customHeight="1">
      <c r="A12" s="91"/>
      <c r="B12" s="188" t="s">
        <v>19</v>
      </c>
      <c r="C12" s="189"/>
      <c r="D12" s="103">
        <f t="shared" ref="D12:J12" si="0">SUM(D11:D11)</f>
        <v>141</v>
      </c>
      <c r="E12" s="103">
        <f t="shared" si="0"/>
        <v>21</v>
      </c>
      <c r="F12" s="103">
        <f t="shared" si="0"/>
        <v>0</v>
      </c>
      <c r="G12" s="103">
        <f t="shared" si="0"/>
        <v>0</v>
      </c>
      <c r="H12" s="103">
        <f t="shared" si="0"/>
        <v>148</v>
      </c>
      <c r="I12" s="103">
        <f t="shared" si="0"/>
        <v>267</v>
      </c>
      <c r="J12" s="104">
        <f t="shared" si="0"/>
        <v>415</v>
      </c>
    </row>
    <row r="13" spans="1:10" ht="30" customHeight="1">
      <c r="A13" s="9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9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91"/>
      <c r="B15" s="192" t="s">
        <v>104</v>
      </c>
      <c r="C15" s="193"/>
      <c r="D15" s="102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91"/>
      <c r="B16" s="186" t="s">
        <v>79</v>
      </c>
      <c r="C16" s="187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91"/>
      <c r="B17" s="186" t="s">
        <v>80</v>
      </c>
      <c r="C17" s="187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91"/>
      <c r="B18" s="186" t="s">
        <v>117</v>
      </c>
      <c r="C18" s="187"/>
      <c r="D18" s="152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91"/>
      <c r="B19" s="186" t="s">
        <v>82</v>
      </c>
      <c r="C19" s="187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91"/>
      <c r="B20" s="186" t="s">
        <v>113</v>
      </c>
      <c r="C20" s="187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9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9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ht="19.5" customHeight="1">
      <c r="A24" s="91"/>
      <c r="B24" s="91"/>
      <c r="C24" s="91"/>
      <c r="D24" s="91"/>
      <c r="E24" s="91"/>
      <c r="F24" s="91"/>
      <c r="G24" s="91"/>
      <c r="H24" s="111"/>
      <c r="I24" s="91"/>
      <c r="J24" s="91"/>
    </row>
    <row r="25" spans="1:10" ht="19.5" customHeight="1">
      <c r="A25" s="91"/>
      <c r="B25" s="91"/>
      <c r="C25" s="91"/>
      <c r="D25" s="91"/>
      <c r="E25" s="91"/>
      <c r="F25" s="91"/>
      <c r="G25" s="91"/>
      <c r="H25" s="91"/>
      <c r="I25" s="91"/>
      <c r="J25" s="9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24</v>
      </c>
      <c r="C11" s="66" t="s">
        <v>25</v>
      </c>
      <c r="D11" s="81">
        <v>317</v>
      </c>
      <c r="E11" s="81">
        <v>60</v>
      </c>
      <c r="F11" s="81">
        <v>47</v>
      </c>
      <c r="G11" s="68">
        <v>0</v>
      </c>
      <c r="H11" s="81">
        <v>351</v>
      </c>
      <c r="I11" s="81">
        <v>523</v>
      </c>
      <c r="J11" s="69">
        <f>H11+I11</f>
        <v>874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317</v>
      </c>
      <c r="E12" s="71">
        <f t="shared" si="0"/>
        <v>60</v>
      </c>
      <c r="F12" s="71">
        <f t="shared" si="0"/>
        <v>47</v>
      </c>
      <c r="G12" s="71">
        <f t="shared" si="0"/>
        <v>0</v>
      </c>
      <c r="H12" s="71">
        <f t="shared" si="0"/>
        <v>351</v>
      </c>
      <c r="I12" s="71">
        <f t="shared" si="0"/>
        <v>523</v>
      </c>
      <c r="J12" s="72">
        <f t="shared" si="0"/>
        <v>874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12">
        <v>428.4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26</v>
      </c>
      <c r="C11" s="66" t="s">
        <v>27</v>
      </c>
      <c r="D11" s="81">
        <v>374</v>
      </c>
      <c r="E11" s="81">
        <v>50</v>
      </c>
      <c r="F11" s="81">
        <v>11</v>
      </c>
      <c r="G11" s="68">
        <v>0</v>
      </c>
      <c r="H11" s="81">
        <v>424</v>
      </c>
      <c r="I11" s="81">
        <v>977</v>
      </c>
      <c r="J11" s="69">
        <f>H11+I11</f>
        <v>1401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374</v>
      </c>
      <c r="E12" s="71">
        <f t="shared" si="0"/>
        <v>50</v>
      </c>
      <c r="F12" s="71">
        <f t="shared" si="0"/>
        <v>11</v>
      </c>
      <c r="G12" s="71">
        <f t="shared" si="0"/>
        <v>0</v>
      </c>
      <c r="H12" s="71">
        <f t="shared" si="0"/>
        <v>424</v>
      </c>
      <c r="I12" s="71">
        <f t="shared" si="0"/>
        <v>977</v>
      </c>
      <c r="J12" s="72">
        <f t="shared" si="0"/>
        <v>1401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1431.15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2" customWidth="1"/>
    <col min="2" max="2" width="40.7109375" style="62" customWidth="1"/>
    <col min="3" max="3" width="35.7109375" style="62" customWidth="1"/>
    <col min="4" max="10" width="20.7109375" style="62" customWidth="1"/>
    <col min="11" max="11" width="10.7109375" style="62" customWidth="1"/>
    <col min="12" max="16384" width="10.7109375" style="62"/>
  </cols>
  <sheetData>
    <row r="1" spans="1:10" ht="49.5" customHeight="1">
      <c r="A1" s="3"/>
      <c r="B1" s="6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4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4" t="s">
        <v>101</v>
      </c>
      <c r="D4" s="80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6" t="s">
        <v>6</v>
      </c>
      <c r="C5" s="156"/>
      <c r="D5" s="156"/>
      <c r="E5" s="156"/>
      <c r="F5" s="156"/>
      <c r="G5" s="156"/>
      <c r="H5" s="156"/>
      <c r="I5" s="156"/>
      <c r="J5" s="156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8" t="s">
        <v>8</v>
      </c>
      <c r="C8" s="159"/>
      <c r="D8" s="159" t="s">
        <v>9</v>
      </c>
      <c r="E8" s="159"/>
      <c r="F8" s="159"/>
      <c r="G8" s="159"/>
      <c r="H8" s="159"/>
      <c r="I8" s="159"/>
      <c r="J8" s="160"/>
    </row>
    <row r="9" spans="1:10" ht="30" customHeight="1">
      <c r="A9" s="31"/>
      <c r="B9" s="161" t="s">
        <v>10</v>
      </c>
      <c r="C9" s="153" t="s">
        <v>11</v>
      </c>
      <c r="D9" s="153" t="s">
        <v>12</v>
      </c>
      <c r="E9" s="153" t="s">
        <v>13</v>
      </c>
      <c r="F9" s="153" t="s">
        <v>14</v>
      </c>
      <c r="G9" s="153" t="s">
        <v>15</v>
      </c>
      <c r="H9" s="153" t="s">
        <v>16</v>
      </c>
      <c r="I9" s="153"/>
      <c r="J9" s="154"/>
    </row>
    <row r="10" spans="1:10" ht="30" customHeight="1">
      <c r="A10" s="31"/>
      <c r="B10" s="162"/>
      <c r="C10" s="163"/>
      <c r="D10" s="163"/>
      <c r="E10" s="163"/>
      <c r="F10" s="163"/>
      <c r="G10" s="163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66" t="s">
        <v>28</v>
      </c>
      <c r="C11" s="66" t="s">
        <v>29</v>
      </c>
      <c r="D11" s="81">
        <v>956</v>
      </c>
      <c r="E11" s="81">
        <v>132</v>
      </c>
      <c r="F11" s="81">
        <v>53</v>
      </c>
      <c r="G11" s="68">
        <v>0</v>
      </c>
      <c r="H11" s="81">
        <v>1084</v>
      </c>
      <c r="I11" s="81">
        <v>1156</v>
      </c>
      <c r="J11" s="69">
        <f>H11+I11</f>
        <v>2240</v>
      </c>
    </row>
    <row r="12" spans="1:10" ht="34.5" customHeight="1">
      <c r="A12" s="31"/>
      <c r="B12" s="188" t="s">
        <v>19</v>
      </c>
      <c r="C12" s="189"/>
      <c r="D12" s="71">
        <f t="shared" ref="D12:J12" si="0">SUM(D11:D11)</f>
        <v>956</v>
      </c>
      <c r="E12" s="71">
        <f t="shared" si="0"/>
        <v>132</v>
      </c>
      <c r="F12" s="71">
        <f t="shared" si="0"/>
        <v>53</v>
      </c>
      <c r="G12" s="71">
        <f t="shared" si="0"/>
        <v>0</v>
      </c>
      <c r="H12" s="71">
        <f t="shared" si="0"/>
        <v>1084</v>
      </c>
      <c r="I12" s="71">
        <f t="shared" si="0"/>
        <v>1156</v>
      </c>
      <c r="J12" s="72">
        <f t="shared" si="0"/>
        <v>2240</v>
      </c>
    </row>
    <row r="13" spans="1:10" ht="30" customHeight="1">
      <c r="A13" s="31"/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 ht="30" customHeight="1">
      <c r="A14" s="31"/>
      <c r="B14" s="191" t="s">
        <v>116</v>
      </c>
      <c r="C14" s="191"/>
      <c r="D14" s="191"/>
      <c r="E14" s="191"/>
      <c r="F14" s="191"/>
      <c r="G14" s="191"/>
      <c r="H14" s="191"/>
      <c r="I14" s="191"/>
      <c r="J14" s="191"/>
    </row>
    <row r="15" spans="1:10" ht="39.75" customHeight="1">
      <c r="A15" s="31"/>
      <c r="B15" s="192" t="s">
        <v>104</v>
      </c>
      <c r="C15" s="193"/>
      <c r="D15" s="70" t="s">
        <v>105</v>
      </c>
      <c r="E15" s="193" t="s">
        <v>106</v>
      </c>
      <c r="F15" s="193"/>
      <c r="G15" s="193"/>
      <c r="H15" s="193"/>
      <c r="I15" s="193"/>
      <c r="J15" s="194"/>
    </row>
    <row r="16" spans="1:10" ht="34.5" customHeight="1">
      <c r="A16" s="31"/>
      <c r="B16" s="186" t="s">
        <v>79</v>
      </c>
      <c r="C16" s="187"/>
      <c r="D16" s="73">
        <v>1784.42</v>
      </c>
      <c r="E16" s="74"/>
      <c r="F16" s="75" t="s">
        <v>107</v>
      </c>
      <c r="G16" s="75"/>
      <c r="H16" s="75"/>
      <c r="I16" s="75"/>
      <c r="J16" s="75"/>
    </row>
    <row r="17" spans="1:10" ht="34.5" customHeight="1">
      <c r="A17" s="31"/>
      <c r="B17" s="186" t="s">
        <v>80</v>
      </c>
      <c r="C17" s="187"/>
      <c r="D17" s="73">
        <v>1235.77</v>
      </c>
      <c r="E17" s="74"/>
      <c r="F17" s="75" t="s">
        <v>108</v>
      </c>
      <c r="G17" s="75"/>
      <c r="H17" s="75"/>
      <c r="I17" s="75"/>
      <c r="J17" s="75"/>
    </row>
    <row r="18" spans="1:10" ht="34.5" customHeight="1">
      <c r="A18" s="31"/>
      <c r="B18" s="186" t="s">
        <v>117</v>
      </c>
      <c r="C18" s="187"/>
      <c r="D18" s="152">
        <v>724.34</v>
      </c>
      <c r="E18" s="74"/>
      <c r="F18" s="75" t="s">
        <v>110</v>
      </c>
      <c r="G18" s="75"/>
      <c r="H18" s="75"/>
      <c r="I18" s="75"/>
      <c r="J18" s="75"/>
    </row>
    <row r="19" spans="1:10" ht="34.5" customHeight="1">
      <c r="A19" s="31"/>
      <c r="B19" s="186" t="s">
        <v>82</v>
      </c>
      <c r="C19" s="187"/>
      <c r="D19" s="73" t="s">
        <v>111</v>
      </c>
      <c r="E19" s="74"/>
      <c r="F19" s="75" t="s">
        <v>112</v>
      </c>
      <c r="G19" s="75"/>
      <c r="H19" s="75"/>
      <c r="I19" s="75"/>
      <c r="J19" s="75"/>
    </row>
    <row r="20" spans="1:10" ht="34.5" customHeight="1">
      <c r="A20" s="31"/>
      <c r="B20" s="186" t="s">
        <v>113</v>
      </c>
      <c r="C20" s="187"/>
      <c r="D20" s="73">
        <v>687.9</v>
      </c>
      <c r="E20" s="74"/>
      <c r="F20" s="75" t="s">
        <v>110</v>
      </c>
      <c r="G20" s="75"/>
      <c r="H20" s="75"/>
      <c r="I20" s="75"/>
      <c r="J20" s="75"/>
    </row>
    <row r="21" spans="1:10" ht="19.5" customHeight="1">
      <c r="A21" s="31"/>
      <c r="B21" s="76" t="s">
        <v>114</v>
      </c>
      <c r="C21" s="77"/>
      <c r="D21" s="77"/>
      <c r="E21" s="78"/>
      <c r="F21" s="78"/>
      <c r="G21" s="78"/>
      <c r="H21" s="78"/>
      <c r="I21" s="78"/>
      <c r="J21" s="78"/>
    </row>
    <row r="22" spans="1:10" ht="33.75" customHeight="1">
      <c r="A22" s="31"/>
      <c r="B22" s="195" t="s">
        <v>115</v>
      </c>
      <c r="C22" s="195"/>
      <c r="D22" s="195"/>
      <c r="E22" s="195"/>
      <c r="F22" s="195"/>
      <c r="G22" s="195"/>
      <c r="H22" s="195"/>
      <c r="I22" s="195"/>
      <c r="J22" s="19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79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QUANT_BENEFICIÁRIOS_JE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2025-09-18T21:34:11Z</dcterms:created>
  <dcterms:modified xsi:type="dcterms:W3CDTF">2025-09-22T12:19:38Z</dcterms:modified>
</cp:coreProperties>
</file>